
<file path=[Content_Types].xml><?xml version="1.0" encoding="utf-8"?>
<Types xmlns="http://schemas.openxmlformats.org/package/2006/content-types">
  <Override PartName="/xl/tables/table1.xml" ContentType="application/vnd.openxmlformats-officedocument.spreadsheetml.table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ul" sheetId="1" state="visible" r:id="rId2"/>
    <sheet name="Donnée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<sst xmlns="http://schemas.openxmlformats.org/spreadsheetml/2006/main" count="81" uniqueCount="65">
  <si>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 xml:space="preserve">Approximation des capacités d’un système de pompage solaire</t>
  </si>
  <si>
    <t xml:space="preserve">Notes</t>
  </si>
  <si>
    <t xml:space="preserve">Ref.</t>
  </si>
  <si>
    <t xml:space="preserve">Diamètre parabole</t>
  </si>
  <si>
    <t xml:space="preserve">m</t>
  </si>
  <si>
    <t xml:space="preserve">Irradiation solaire</t>
  </si>
  <si>
    <t xml:space="preserve">kW.h/m²/an</t>
  </si>
  <si>
    <t xml:space="preserve">https://fr.wikipedia.org/wiki/Irradiation_solaire#/media/File:SolarGIS-Solar-map-France-fr.png</t>
  </si>
  <si>
    <t xml:space="preserve">Rendement optique</t>
  </si>
  <si>
    <t xml:space="preserve">un peu au pif</t>
  </si>
  <si>
    <t xml:space="preserve">Rendement thermique</t>
  </si>
  <si>
    <t xml:space="preserve">idem</t>
  </si>
  <si>
    <t xml:space="preserve">Rendement mécanique</t>
  </si>
  <si>
    <t xml:space="preserve">Température initiale de l’eau</t>
  </si>
  <si>
    <t xml:space="preserve">°C</t>
  </si>
  <si>
    <t xml:space="preserve">ne change quasi rien</t>
  </si>
  <si>
    <t xml:space="preserve">Pression effective de fonctionnement</t>
  </si>
  <si>
    <t xml:space="preserve">bar</t>
  </si>
  <si>
    <t xml:space="preserve">Cliquer et choisir avec la liste</t>
  </si>
  <si>
    <t xml:space="preserve">Besoin d’arrosage annuel</t>
  </si>
  <si>
    <t xml:space="preserve">l/m²</t>
  </si>
  <si>
    <t xml:space="preserve">surdimensionné</t>
  </si>
  <si>
    <t xml:space="preserve">http://www.terrevivante.org/381-besoins-en-eau-des-principaux-legumes.htm</t>
  </si>
  <si>
    <t xml:space="preserve">Rendement total</t>
  </si>
  <si>
    <t xml:space="preserve">Aire parabole</t>
  </si>
  <si>
    <t xml:space="preserve">m²</t>
  </si>
  <si>
    <t xml:space="preserve">Énergie reçue par la parabole</t>
  </si>
  <si>
    <t xml:space="preserve">kJ/an</t>
  </si>
  <si>
    <t xml:space="preserve">Pression absolue de fonctionnement</t>
  </si>
  <si>
    <t xml:space="preserve">Température de vaporisation</t>
  </si>
  <si>
    <t xml:space="preserve">Lié à la feuille Données</t>
  </si>
  <si>
    <t xml:space="preserve">Différence de température</t>
  </si>
  <si>
    <t xml:space="preserve">K</t>
  </si>
  <si>
    <t xml:space="preserve">Capacité thermique massique de l’eau liquide</t>
  </si>
  <si>
    <t xml:space="preserve">kJ/(kg.K)</t>
  </si>
  <si>
    <t xml:space="preserve">ou chaleur spécifique</t>
  </si>
  <si>
    <t xml:space="preserve">https://fr.wikipedia.org/wiki/Capacit%C3%A9_thermique_massique#Valeurs_pour_diff%C3%A9rentes_substances</t>
  </si>
  <si>
    <t xml:space="preserve">Chaleur nécessaire pour amener l’eau à la température d’ébullition</t>
  </si>
  <si>
    <t xml:space="preserve">kJ/kg</t>
  </si>
  <si>
    <t xml:space="preserve">Chaleur latente de vaporisation</t>
  </si>
  <si>
    <t xml:space="preserve">Masse d’eau évaporée</t>
  </si>
  <si>
    <t xml:space="preserve">kg/an</t>
  </si>
  <si>
    <t xml:space="preserve">Masse volumique vapeur</t>
  </si>
  <si>
    <t xml:space="preserve">m³/kg</t>
  </si>
  <si>
    <t xml:space="preserve">Volume de vapeur produite</t>
  </si>
  <si>
    <t xml:space="preserve">m³/an</t>
  </si>
  <si>
    <t xml:space="preserve">Volume d’eau pompé</t>
  </si>
  <si>
    <t xml:space="preserve">Surface arrosable</t>
  </si>
  <si>
    <t xml:space="preserve">Moyenne journalière</t>
  </si>
  <si>
    <t xml:space="preserve">l/jour</t>
  </si>
  <si>
    <t xml:space="preserve">Pression absolue</t>
  </si>
  <si>
    <t xml:space="preserve">Pression effective</t>
  </si>
  <si>
    <t xml:space="preserve">Température d’évaporation</t>
  </si>
  <si>
    <t xml:space="preserve">Volume massique vapeur</t>
  </si>
  <si>
    <t xml:space="preserve">Enthalpie spécifique de l'eau (Chaleur sensible)</t>
  </si>
  <si>
    <t xml:space="preserve">Enthalpie spécifique de la vapeur(chaleur totale)</t>
  </si>
  <si>
    <t xml:space="preserve">Chaleur spécifique vapeur</t>
  </si>
  <si>
    <t xml:space="preserve">Viscosité dynamique vapeur</t>
  </si>
  <si>
    <t xml:space="preserve">m3/kg</t>
  </si>
  <si>
    <t xml:space="preserve">kg/m3</t>
  </si>
  <si>
    <t xml:space="preserve">kj/kg</t>
  </si>
  <si>
    <t xml:space="preserve">Kcal/kg</t>
  </si>
  <si>
    <t xml:space="preserve"> kj/kg</t>
  </si>
  <si>
    <t xml:space="preserve">kj/kg.K</t>
  </si>
  <si>
    <t xml:space="preserve">kg/m.s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</si>
</sst>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0%"/>
    <numFmt numFmtId="168" formatCode="#,##0.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Lohit Devanagari"/>
      <family val="2"/>
    </font>
    <font>
      <sz val="10"/>
      <name val="Lohit Devanagari"/>
      <family val="2"/>
    </font>
    <font>
      <sz val="10"/>
      <color rgb="FF333333"/>
      <name val="Lohit Devanagari"/>
      <family val="2"/>
    </font>
    <font>
      <sz val="10"/>
      <color rgb="FF808080"/>
      <name val="Lohit Devanagari"/>
      <family val="2"/>
    </font>
    <font>
      <u val="single"/>
      <sz val="10"/>
      <color rgb="FF0000EE"/>
      <name val="Lohit Devanagari"/>
      <family val="2"/>
    </font>
    <font>
      <sz val="10"/>
      <color rgb="FF006600"/>
      <name val="Lohit Devanagari"/>
      <family val="2"/>
    </font>
    <font>
      <sz val="10"/>
      <color rgb="FF996600"/>
      <name val="Lohit Devanagari"/>
      <family val="2"/>
    </font>
    <font>
      <sz val="10"/>
      <color rgb="FFCC0000"/>
      <name val="Lohit Devanagari"/>
      <family val="2"/>
    </font>
    <font>
      <sz val="10"/>
      <color rgb="FFFFFFFF"/>
      <name val="Lohit Devanagari"/>
      <family val="2"/>
    </font>
    <font>
      <sz val="14"/>
      <name val="Arial"/>
      <family val="2"/>
    </font>
    <font>
      <b val="true"/>
      <sz val="10"/>
      <name val="Arial"/>
      <family val="2"/>
    </font>
    <font>
      <sz val="10"/>
      <color rgb="FF0000FF"/>
      <name val="Arial"/>
      <family val="2"/>
    </font>
    <font>
      <b val="true"/>
      <sz val="10"/>
      <color rgb="FF6666FF"/>
      <name val="Arial"/>
      <family val="2"/>
    </font>
    <font>
      <sz val="10"/>
      <color rgb="FF6666FF"/>
      <name val="Arial"/>
      <family val="2"/>
    </font>
    <font>
      <i val="true"/>
      <sz val="10"/>
      <color rgb="FF6666FF"/>
      <name val="Arial"/>
      <family val="2"/>
    </font>
    <font>
      <i val="true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99"/>
        <bgColor rgb="FFFFFFCC"/>
      </patternFill>
    </fill>
    <fill>
      <patternFill patternType="solid">
        <fgColor rgb="FFFFCC00"/>
        <bgColor rgb="FFFFFF00"/>
      </patternFill>
    </fill>
    <fill>
      <patternFill patternType="solid">
        <fgColor rgb="FFCC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8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2" fillId="6" borderId="0" applyFont="true" applyBorder="false" applyAlignment="false" applyProtection="false"/>
    <xf numFmtId="164" fontId="12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6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11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1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</cellStyles>
  <colors>
    <indexedColors>
      <rgbColor rgb="FF000000"/>
      <rgbColor rgb="FFFFFFFF"/>
      <rgbColor rgb="FFCC0000"/>
      <rgbColor rgb="FF00FF00"/>
      <rgbColor rgb="FF0000FF"/>
      <rgbColor rgb="FFCC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eau" displayName="eau" ref="A1:M70" headerRowCount="1" totalsRowCount="0" totalsRowShown="0">
  <tableColumns count="13">
    <tableColumn id="1" name="Pression absolue"/>
    <tableColumn id="2" name="Pression effective"/>
    <tableColumn id="3" name="Température d’évaporation"/>
    <tableColumn id="4" name="Volume massique vapeur"/>
    <tableColumn id="5" name="Masse volumique vapeur"/>
    <tableColumn id="6" name="Enthalpie spécifique de l'eau (Chaleur sensible)"/>
    <tableColumn id="7" name="Colonne7"/>
    <tableColumn id="8" name="Enthalpie spécifique de la vapeur(chaleur totale)"/>
    <tableColumn id="9" name="Colonne9"/>
    <tableColumn id="10" name="Chaleur latente de vaporisation"/>
    <tableColumn id="11" name="Colonne11"/>
    <tableColumn id="12" name="Chaleur spécifique vapeur"/>
    <tableColumn id="13" name="Viscosité dynamique vapeur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r.wikipedia.org/wiki/Irradiation_solaire" TargetMode="External"/><Relationship Id="rId2" Type="http://schemas.openxmlformats.org/officeDocument/2006/relationships/hyperlink" Target="http://www.terrevivante.org/381-besoins-en-eau-des-principaux-legumes.htm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55.21"/>
    <col collapsed="false" customWidth="false" hidden="false" outlineLevel="0" max="2" min="2" style="1" width="11.52"/>
    <col collapsed="false" customWidth="false" hidden="false" outlineLevel="0" max="3" min="3" style="0" width="11.52"/>
    <col collapsed="false" customWidth="true" hidden="false" outlineLevel="0" max="4" min="4" style="2" width="28.78"/>
    <col collapsed="false" customWidth="true" hidden="false" outlineLevel="0" max="5" min="5" style="2" width="65.79"/>
    <col collapsed="false" customWidth="false" hidden="false" outlineLevel="0" max="1025" min="6" style="0" width="11.52"/>
  </cols>
  <sheetData>
    <row r="1" customFormat="false" ht="33.45" hidden="false" customHeight="true" outlineLevel="0" collapsed="false">
      <c r="A1" s="3" t="s">
        <v>0</v>
      </c>
      <c r="B1" s="3"/>
      <c r="C1" s="3"/>
      <c r="D1" s="3"/>
      <c r="E1" s="3"/>
    </row>
    <row r="2" s="2" customFormat="true" ht="12.8" hidden="false" customHeight="false" outlineLevel="0" collapsed="false">
      <c r="A2" s="4"/>
      <c r="B2" s="5"/>
    </row>
    <row r="3" s="6" customFormat="true" ht="12.8" hidden="false" customHeight="false" outlineLevel="0" collapsed="false">
      <c r="B3" s="7"/>
      <c r="D3" s="6" t="s">
        <v>1</v>
      </c>
      <c r="E3" s="6" t="s">
        <v>2</v>
      </c>
    </row>
    <row r="4" s="6" customFormat="true" ht="12.8" hidden="false" customHeight="false" outlineLevel="0" collapsed="false">
      <c r="A4" s="8" t="s">
        <v>3</v>
      </c>
      <c r="B4" s="9" t="n">
        <v>0.3</v>
      </c>
      <c r="C4" s="10" t="s">
        <v>4</v>
      </c>
      <c r="D4" s="2"/>
      <c r="E4" s="2"/>
    </row>
    <row r="5" s="6" customFormat="true" ht="13.35" hidden="false" customHeight="false" outlineLevel="0" collapsed="false">
      <c r="A5" s="8" t="s">
        <v>5</v>
      </c>
      <c r="B5" s="11" t="n">
        <v>1250</v>
      </c>
      <c r="C5" s="10" t="s">
        <v>6</v>
      </c>
      <c r="D5" s="0"/>
      <c r="E5" s="12" t="s">
        <v>7</v>
      </c>
    </row>
    <row r="6" s="6" customFormat="true" ht="12.8" hidden="false" customHeight="false" outlineLevel="0" collapsed="false">
      <c r="A6" s="8" t="s">
        <v>8</v>
      </c>
      <c r="B6" s="13" t="n">
        <v>0.8</v>
      </c>
      <c r="C6" s="10"/>
      <c r="D6" s="2" t="s">
        <v>9</v>
      </c>
      <c r="E6" s="2"/>
    </row>
    <row r="7" s="6" customFormat="true" ht="12.8" hidden="false" customHeight="false" outlineLevel="0" collapsed="false">
      <c r="A7" s="8" t="s">
        <v>10</v>
      </c>
      <c r="B7" s="13" t="n">
        <v>0.5</v>
      </c>
      <c r="C7" s="10"/>
      <c r="D7" s="2" t="s">
        <v>11</v>
      </c>
      <c r="E7" s="2"/>
    </row>
    <row r="8" s="6" customFormat="true" ht="12.8" hidden="false" customHeight="false" outlineLevel="0" collapsed="false">
      <c r="A8" s="8" t="s">
        <v>12</v>
      </c>
      <c r="B8" s="13" t="n">
        <v>0.5</v>
      </c>
      <c r="C8" s="10"/>
      <c r="D8" s="2" t="s">
        <v>11</v>
      </c>
      <c r="E8" s="2"/>
    </row>
    <row r="9" s="6" customFormat="true" ht="12.8" hidden="false" customHeight="false" outlineLevel="0" collapsed="false">
      <c r="A9" s="8" t="s">
        <v>13</v>
      </c>
      <c r="B9" s="11" t="n">
        <v>10</v>
      </c>
      <c r="C9" s="10" t="s">
        <v>14</v>
      </c>
      <c r="D9" s="2" t="s">
        <v>15</v>
      </c>
      <c r="E9" s="2"/>
    </row>
    <row r="10" s="6" customFormat="true" ht="12.8" hidden="false" customHeight="false" outlineLevel="0" collapsed="false">
      <c r="A10" s="8" t="s">
        <v>16</v>
      </c>
      <c r="B10" s="14" t="n">
        <v>4.98675</v>
      </c>
      <c r="C10" s="10" t="s">
        <v>17</v>
      </c>
      <c r="D10" s="15" t="s">
        <v>18</v>
      </c>
      <c r="E10" s="2"/>
    </row>
    <row r="11" s="6" customFormat="true" ht="13.35" hidden="false" customHeight="false" outlineLevel="0" collapsed="false">
      <c r="A11" s="8" t="s">
        <v>19</v>
      </c>
      <c r="B11" s="16" t="n">
        <v>20</v>
      </c>
      <c r="C11" s="10" t="s">
        <v>20</v>
      </c>
      <c r="D11" s="2" t="s">
        <v>21</v>
      </c>
      <c r="E11" s="12" t="s">
        <v>22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A13" s="17" t="s">
        <v>23</v>
      </c>
      <c r="B13" s="18" t="n">
        <f aca="false">B6*B7*B8</f>
        <v>0.2</v>
      </c>
      <c r="C13" s="17"/>
    </row>
    <row r="14" customFormat="false" ht="12.8" hidden="false" customHeight="false" outlineLevel="0" collapsed="false">
      <c r="A14" s="19" t="s">
        <v>24</v>
      </c>
      <c r="B14" s="20" t="n">
        <f aca="false">PI()*POWER(B4,2)/4</f>
        <v>0.0706858347057704</v>
      </c>
      <c r="C14" s="21" t="s">
        <v>25</v>
      </c>
    </row>
    <row r="15" customFormat="false" ht="12.8" hidden="false" customHeight="false" outlineLevel="0" collapsed="false">
      <c r="A15" s="19" t="s">
        <v>26</v>
      </c>
      <c r="B15" s="22" t="n">
        <f aca="false">B14*B5*3600</f>
        <v>318086.256175967</v>
      </c>
      <c r="C15" s="21" t="s">
        <v>27</v>
      </c>
    </row>
    <row r="16" customFormat="false" ht="12.8" hidden="false" customHeight="false" outlineLevel="0" collapsed="false">
      <c r="A16" s="19" t="s">
        <v>28</v>
      </c>
      <c r="B16" s="23" t="n">
        <f aca="false">B10+1.01325</f>
        <v>6</v>
      </c>
      <c r="C16" s="21" t="s">
        <v>17</v>
      </c>
    </row>
    <row r="17" s="27" customFormat="true" ht="12.8" hidden="false" customHeight="false" outlineLevel="0" collapsed="false">
      <c r="A17" s="24" t="s">
        <v>29</v>
      </c>
      <c r="B17" s="25" t="n">
        <f aca="false">VLOOKUP($B$16,Données!$A$1:$M$70,3)</f>
        <v>158.84</v>
      </c>
      <c r="C17" s="26" t="s">
        <v>14</v>
      </c>
      <c r="D17" s="27" t="s">
        <v>30</v>
      </c>
    </row>
    <row r="18" customFormat="false" ht="12.8" hidden="false" customHeight="false" outlineLevel="0" collapsed="false">
      <c r="A18" s="19" t="s">
        <v>31</v>
      </c>
      <c r="B18" s="22" t="n">
        <f aca="false">B17-B9</f>
        <v>148.84</v>
      </c>
      <c r="C18" s="21" t="s">
        <v>32</v>
      </c>
    </row>
    <row r="19" customFormat="false" ht="12.8" hidden="false" customHeight="false" outlineLevel="0" collapsed="false">
      <c r="A19" s="19" t="s">
        <v>33</v>
      </c>
      <c r="B19" s="20" t="n">
        <v>4.18</v>
      </c>
      <c r="C19" s="21" t="s">
        <v>34</v>
      </c>
      <c r="D19" s="2" t="s">
        <v>35</v>
      </c>
      <c r="E19" s="2" t="s">
        <v>36</v>
      </c>
    </row>
    <row r="20" customFormat="false" ht="12.8" hidden="false" customHeight="false" outlineLevel="0" collapsed="false">
      <c r="A20" s="19" t="s">
        <v>37</v>
      </c>
      <c r="B20" s="22" t="n">
        <f aca="false">B19*B18</f>
        <v>622.1512</v>
      </c>
      <c r="C20" s="21" t="s">
        <v>38</v>
      </c>
    </row>
    <row r="21" s="27" customFormat="true" ht="12.8" hidden="false" customHeight="false" outlineLevel="0" collapsed="false">
      <c r="A21" s="24" t="s">
        <v>39</v>
      </c>
      <c r="B21" s="25" t="n">
        <f aca="false">VLOOKUP($B$16,Données!$A$1:$M$70,10)</f>
        <v>2085.03</v>
      </c>
      <c r="C21" s="26" t="s">
        <v>38</v>
      </c>
      <c r="D21" s="27" t="s">
        <v>30</v>
      </c>
    </row>
    <row r="22" customFormat="false" ht="12.8" hidden="false" customHeight="false" outlineLevel="0" collapsed="false">
      <c r="A22" s="19" t="s">
        <v>40</v>
      </c>
      <c r="B22" s="22" t="n">
        <f aca="false">B15/(B20+B21)*B6*B7</f>
        <v>46.9988866908453</v>
      </c>
      <c r="C22" s="21" t="s">
        <v>41</v>
      </c>
    </row>
    <row r="23" s="27" customFormat="true" ht="12.8" hidden="false" customHeight="false" outlineLevel="0" collapsed="false">
      <c r="A23" s="24" t="s">
        <v>42</v>
      </c>
      <c r="B23" s="28" t="n">
        <f aca="false">VLOOKUP($B$16,Données!$A$1:$M$70,4)</f>
        <v>0.315</v>
      </c>
      <c r="C23" s="26" t="s">
        <v>43</v>
      </c>
      <c r="D23" s="27" t="s">
        <v>30</v>
      </c>
    </row>
    <row r="24" customFormat="false" ht="12.8" hidden="false" customHeight="false" outlineLevel="0" collapsed="false">
      <c r="A24" s="19" t="s">
        <v>44</v>
      </c>
      <c r="B24" s="22" t="n">
        <f aca="false">B22*B23</f>
        <v>14.8046493076163</v>
      </c>
      <c r="C24" s="21" t="s">
        <v>45</v>
      </c>
    </row>
    <row r="25" customFormat="false" ht="12.8" hidden="false" customHeight="false" outlineLevel="0" collapsed="false">
      <c r="A25" s="29" t="s">
        <v>46</v>
      </c>
      <c r="B25" s="30" t="n">
        <f aca="false">B24*B8</f>
        <v>7.40232465380814</v>
      </c>
      <c r="C25" s="31" t="s">
        <v>45</v>
      </c>
    </row>
    <row r="26" customFormat="false" ht="12.8" hidden="false" customHeight="false" outlineLevel="0" collapsed="false">
      <c r="A26" s="29" t="s">
        <v>47</v>
      </c>
      <c r="B26" s="30" t="n">
        <f aca="false">B25*1000/B11</f>
        <v>370.116232690407</v>
      </c>
      <c r="C26" s="31" t="s">
        <v>25</v>
      </c>
    </row>
    <row r="27" customFormat="false" ht="12.8" hidden="false" customHeight="false" outlineLevel="0" collapsed="false">
      <c r="A27" s="29" t="s">
        <v>48</v>
      </c>
      <c r="B27" s="30" t="n">
        <f aca="false">B25/365*1000</f>
        <v>20.2803415172826</v>
      </c>
      <c r="C27" s="31" t="s">
        <v>49</v>
      </c>
    </row>
  </sheetData>
  <mergeCells count="1">
    <mergeCell ref="A1:E1"/>
  </mergeCells>
  <dataValidations count="1">
    <dataValidation allowBlank="false" operator="equal" showDropDown="false" showErrorMessage="true" showInputMessage="false" sqref="B10" type="list">
      <formula1>Données!$B$3:$B$70</formula1>
      <formula2>0</formula2>
    </dataValidation>
  </dataValidations>
  <hyperlinks>
    <hyperlink ref="E5" r:id="rId1" location="/media/File:SolarGIS-Solar-map-France-fr.png" display="https://fr.wikipedia.org/wiki/Irradiation_solaire#/media/File:SolarGIS-Solar-map-France-fr.png"/>
    <hyperlink ref="E11" r:id="rId2" display="http://www.terrevivante.org/381-besoins-en-eau-des-principaux-legumes.htm"/>
  </hyperlink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1" activeCellId="0" sqref="C4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1" width="13.9"/>
    <col collapsed="false" customWidth="true" hidden="false" outlineLevel="0" max="3" min="3" style="0" width="13.9"/>
    <col collapsed="false" customWidth="true" hidden="false" outlineLevel="0" max="4" min="4" style="0" width="16.06"/>
    <col collapsed="false" customWidth="true" hidden="false" outlineLevel="0" max="5" min="5" style="0" width="16.26"/>
    <col collapsed="false" customWidth="false" hidden="false" outlineLevel="0" max="11" min="6" style="0" width="11.52"/>
    <col collapsed="false" customWidth="true" hidden="false" outlineLevel="0" max="13" min="12" style="0" width="16.44"/>
    <col collapsed="false" customWidth="false" hidden="false" outlineLevel="0" max="1025" min="14" style="0" width="11.52"/>
  </cols>
  <sheetData>
    <row r="1" s="32" customFormat="true" ht="25" hidden="false" customHeight="true" outlineLevel="0" collapsed="false">
      <c r="A1" s="32" t="s">
        <v>50</v>
      </c>
      <c r="B1" s="33" t="s">
        <v>51</v>
      </c>
      <c r="C1" s="32" t="s">
        <v>52</v>
      </c>
      <c r="D1" s="32" t="s">
        <v>53</v>
      </c>
      <c r="E1" s="32" t="s">
        <v>42</v>
      </c>
      <c r="F1" s="32" t="s">
        <v>54</v>
      </c>
      <c r="H1" s="32" t="s">
        <v>55</v>
      </c>
      <c r="J1" s="32" t="s">
        <v>39</v>
      </c>
      <c r="L1" s="32" t="s">
        <v>56</v>
      </c>
      <c r="M1" s="32" t="s">
        <v>57</v>
      </c>
    </row>
    <row r="2" s="34" customFormat="true" ht="12.8" hidden="false" customHeight="false" outlineLevel="0" collapsed="false">
      <c r="A2" s="34" t="s">
        <v>17</v>
      </c>
      <c r="B2" s="35" t="s">
        <v>17</v>
      </c>
      <c r="C2" s="34" t="s">
        <v>14</v>
      </c>
      <c r="D2" s="34" t="s">
        <v>58</v>
      </c>
      <c r="E2" s="34" t="s">
        <v>59</v>
      </c>
      <c r="F2" s="34" t="s">
        <v>60</v>
      </c>
      <c r="G2" s="34" t="s">
        <v>61</v>
      </c>
      <c r="H2" s="34" t="s">
        <v>62</v>
      </c>
      <c r="I2" s="34" t="s">
        <v>61</v>
      </c>
      <c r="J2" s="34" t="s">
        <v>60</v>
      </c>
      <c r="K2" s="34" t="s">
        <v>61</v>
      </c>
      <c r="L2" s="34" t="s">
        <v>63</v>
      </c>
      <c r="M2" s="34" t="s">
        <v>64</v>
      </c>
    </row>
    <row r="3" s="36" customFormat="true" ht="12.8" hidden="false" customHeight="false" outlineLevel="0" collapsed="false">
      <c r="A3" s="36" t="n">
        <v>0.02</v>
      </c>
      <c r="B3" s="1" t="n">
        <f aca="false">A3-1.01325</f>
        <v>-0.99325</v>
      </c>
      <c r="C3" s="36" t="n">
        <v>17.51</v>
      </c>
      <c r="D3" s="36" t="n">
        <v>67.006</v>
      </c>
      <c r="E3" s="36" t="n">
        <v>0.015</v>
      </c>
      <c r="F3" s="36" t="n">
        <v>73.45</v>
      </c>
      <c r="G3" s="36" t="n">
        <v>17.54</v>
      </c>
      <c r="H3" s="36" t="n">
        <v>2533.64</v>
      </c>
      <c r="I3" s="36" t="n">
        <v>605.15</v>
      </c>
      <c r="J3" s="36" t="n">
        <v>2460.19</v>
      </c>
      <c r="K3" s="36" t="n">
        <v>587.61</v>
      </c>
      <c r="L3" s="36" t="n">
        <v>1.8644</v>
      </c>
      <c r="M3" s="36" t="n">
        <v>1E-005</v>
      </c>
    </row>
    <row r="4" s="36" customFormat="true" ht="12.8" hidden="false" customHeight="false" outlineLevel="0" collapsed="false">
      <c r="A4" s="36" t="n">
        <v>0.03</v>
      </c>
      <c r="B4" s="1" t="n">
        <f aca="false">A4-1.01325</f>
        <v>-0.98325</v>
      </c>
      <c r="C4" s="36" t="n">
        <v>24.1</v>
      </c>
      <c r="D4" s="36" t="n">
        <v>45.667</v>
      </c>
      <c r="E4" s="36" t="n">
        <v>0.022</v>
      </c>
      <c r="F4" s="36" t="n">
        <v>101</v>
      </c>
      <c r="G4" s="36" t="n">
        <v>24.12</v>
      </c>
      <c r="H4" s="36" t="n">
        <v>2545.64</v>
      </c>
      <c r="I4" s="36" t="n">
        <v>608.02</v>
      </c>
      <c r="J4" s="36" t="n">
        <v>2444.65</v>
      </c>
      <c r="K4" s="36" t="n">
        <v>583.89</v>
      </c>
      <c r="L4" s="36" t="n">
        <v>1.8694</v>
      </c>
      <c r="M4" s="36" t="n">
        <v>1E-005</v>
      </c>
    </row>
    <row r="5" s="36" customFormat="true" ht="12.8" hidden="false" customHeight="false" outlineLevel="0" collapsed="false">
      <c r="A5" s="36" t="n">
        <v>0.04</v>
      </c>
      <c r="B5" s="1" t="n">
        <f aca="false">A5-1.01325</f>
        <v>-0.97325</v>
      </c>
      <c r="C5" s="36" t="n">
        <v>28.98</v>
      </c>
      <c r="D5" s="36" t="n">
        <v>34.802</v>
      </c>
      <c r="E5" s="36" t="n">
        <v>0.029</v>
      </c>
      <c r="F5" s="36" t="n">
        <v>121.41</v>
      </c>
      <c r="G5" s="36" t="n">
        <v>29</v>
      </c>
      <c r="H5" s="36" t="n">
        <v>2554.51</v>
      </c>
      <c r="I5" s="36" t="n">
        <v>610.13</v>
      </c>
      <c r="J5" s="36" t="n">
        <v>2433.1</v>
      </c>
      <c r="K5" s="36" t="n">
        <v>581.14</v>
      </c>
      <c r="L5" s="36" t="n">
        <v>1.8736</v>
      </c>
      <c r="M5" s="36" t="n">
        <v>1E-005</v>
      </c>
    </row>
    <row r="6" s="36" customFormat="true" ht="12.8" hidden="false" customHeight="false" outlineLevel="0" collapsed="false">
      <c r="A6" s="36" t="n">
        <v>0.05</v>
      </c>
      <c r="B6" s="1" t="n">
        <f aca="false">A6-1.01325</f>
        <v>-0.96325</v>
      </c>
      <c r="C6" s="36" t="n">
        <v>32.9</v>
      </c>
      <c r="D6" s="36" t="n">
        <v>28.194</v>
      </c>
      <c r="E6" s="36" t="n">
        <v>0.035</v>
      </c>
      <c r="F6" s="36" t="n">
        <v>137.77</v>
      </c>
      <c r="G6" s="36" t="n">
        <v>32.91</v>
      </c>
      <c r="H6" s="36" t="n">
        <v>2561.59</v>
      </c>
      <c r="I6" s="36" t="n">
        <v>611.83</v>
      </c>
      <c r="J6" s="36" t="n">
        <v>2423.82</v>
      </c>
      <c r="K6" s="36" t="n">
        <v>578.92</v>
      </c>
      <c r="L6" s="36" t="n">
        <v>1.8774</v>
      </c>
      <c r="M6" s="36" t="n">
        <v>1E-005</v>
      </c>
    </row>
    <row r="7" s="36" customFormat="true" ht="12.8" hidden="false" customHeight="false" outlineLevel="0" collapsed="false">
      <c r="A7" s="36" t="n">
        <v>0.06</v>
      </c>
      <c r="B7" s="1" t="n">
        <f aca="false">A7-1.01325</f>
        <v>-0.95325</v>
      </c>
      <c r="C7" s="36" t="n">
        <v>36.18</v>
      </c>
      <c r="D7" s="36" t="n">
        <v>23.741</v>
      </c>
      <c r="E7" s="36" t="n">
        <v>0.042</v>
      </c>
      <c r="F7" s="36" t="n">
        <v>151.5</v>
      </c>
      <c r="G7" s="36" t="n">
        <v>36.19</v>
      </c>
      <c r="H7" s="36" t="n">
        <v>2567.51</v>
      </c>
      <c r="I7" s="36" t="n">
        <v>613.24</v>
      </c>
      <c r="J7" s="36" t="n">
        <v>2416.01</v>
      </c>
      <c r="K7" s="36" t="n">
        <v>577.05</v>
      </c>
      <c r="L7" s="36" t="n">
        <v>1.8808</v>
      </c>
      <c r="M7" s="36" t="n">
        <v>1E-005</v>
      </c>
    </row>
    <row r="8" s="36" customFormat="true" ht="12.8" hidden="false" customHeight="false" outlineLevel="0" collapsed="false">
      <c r="A8" s="36" t="n">
        <v>0.07</v>
      </c>
      <c r="B8" s="1" t="n">
        <f aca="false">A8-1.01325</f>
        <v>-0.94325</v>
      </c>
      <c r="C8" s="36" t="n">
        <v>39.02</v>
      </c>
      <c r="D8" s="36" t="n">
        <v>20.531</v>
      </c>
      <c r="E8" s="36" t="n">
        <v>0.049</v>
      </c>
      <c r="F8" s="36" t="n">
        <v>163.38</v>
      </c>
      <c r="G8" s="36" t="n">
        <v>39.02</v>
      </c>
      <c r="H8" s="0" t="n">
        <v>2572.62</v>
      </c>
      <c r="I8" s="36" t="n">
        <v>614.46</v>
      </c>
      <c r="J8" s="36" t="n">
        <v>2409.24</v>
      </c>
      <c r="K8" s="36" t="n">
        <v>575.44</v>
      </c>
      <c r="L8" s="36" t="n">
        <v>1.884</v>
      </c>
      <c r="M8" s="36" t="n">
        <v>1E-005</v>
      </c>
    </row>
    <row r="9" s="36" customFormat="true" ht="12.8" hidden="false" customHeight="false" outlineLevel="0" collapsed="false">
      <c r="A9" s="36" t="n">
        <v>0.08</v>
      </c>
      <c r="B9" s="1" t="n">
        <f aca="false">A9-1.01325</f>
        <v>-0.93325</v>
      </c>
      <c r="C9" s="36" t="n">
        <v>41.53</v>
      </c>
      <c r="D9" s="36" t="n">
        <v>18.105</v>
      </c>
      <c r="E9" s="36" t="n">
        <v>0.055</v>
      </c>
      <c r="F9" s="36" t="n">
        <v>173.87</v>
      </c>
      <c r="G9" s="36" t="n">
        <v>41.53</v>
      </c>
      <c r="H9" s="36" t="n">
        <v>2577.11</v>
      </c>
      <c r="I9" s="36" t="n">
        <v>615.53</v>
      </c>
      <c r="J9" s="36" t="n">
        <v>2403.25</v>
      </c>
      <c r="K9" s="36" t="n">
        <v>574.01</v>
      </c>
      <c r="L9" s="36" t="n">
        <v>1.8871</v>
      </c>
      <c r="M9" s="36" t="n">
        <v>1E-005</v>
      </c>
    </row>
    <row r="10" s="36" customFormat="true" ht="12.8" hidden="false" customHeight="false" outlineLevel="0" collapsed="false">
      <c r="A10" s="36" t="n">
        <v>0.09</v>
      </c>
      <c r="B10" s="1" t="n">
        <f aca="false">A10-1.01325</f>
        <v>-0.92325</v>
      </c>
      <c r="C10" s="36" t="n">
        <v>43.79</v>
      </c>
      <c r="D10" s="36" t="n">
        <v>16.204</v>
      </c>
      <c r="E10" s="36" t="n">
        <v>0.062</v>
      </c>
      <c r="F10" s="36" t="n">
        <v>183.28</v>
      </c>
      <c r="G10" s="36" t="n">
        <v>43.78</v>
      </c>
      <c r="H10" s="36" t="n">
        <v>2581.14</v>
      </c>
      <c r="I10" s="36" t="n">
        <v>616.49</v>
      </c>
      <c r="J10" s="36" t="n">
        <v>2397.85</v>
      </c>
      <c r="K10" s="36" t="n">
        <v>572.72</v>
      </c>
      <c r="L10" s="36" t="n">
        <v>1.8899</v>
      </c>
      <c r="M10" s="36" t="n">
        <v>1E-005</v>
      </c>
    </row>
    <row r="11" s="36" customFormat="true" ht="12.8" hidden="false" customHeight="false" outlineLevel="0" collapsed="false">
      <c r="A11" s="36" t="n">
        <v>0.1</v>
      </c>
      <c r="B11" s="1" t="n">
        <f aca="false">A11-1.01325</f>
        <v>-0.91325</v>
      </c>
      <c r="C11" s="36" t="n">
        <v>45.83</v>
      </c>
      <c r="D11" s="36" t="n">
        <v>14.675</v>
      </c>
      <c r="E11" s="36" t="n">
        <v>0.068</v>
      </c>
      <c r="F11" s="36" t="n">
        <v>191.84</v>
      </c>
      <c r="G11" s="36" t="n">
        <v>45.82</v>
      </c>
      <c r="H11" s="36" t="n">
        <v>2584.78</v>
      </c>
      <c r="I11" s="36" t="n">
        <v>617.36</v>
      </c>
      <c r="J11" s="36" t="n">
        <v>2392.94</v>
      </c>
      <c r="K11" s="36" t="n">
        <v>571.54</v>
      </c>
      <c r="L11" s="36" t="n">
        <v>1.8927</v>
      </c>
      <c r="M11" s="36" t="n">
        <v>1E-005</v>
      </c>
    </row>
    <row r="12" s="36" customFormat="true" ht="12.8" hidden="false" customHeight="false" outlineLevel="0" collapsed="false">
      <c r="A12" s="36" t="n">
        <v>0.2</v>
      </c>
      <c r="B12" s="1" t="n">
        <f aca="false">A12-1.01325</f>
        <v>-0.81325</v>
      </c>
      <c r="C12" s="36" t="n">
        <v>60.09</v>
      </c>
      <c r="D12" s="36" t="n">
        <v>7.65</v>
      </c>
      <c r="E12" s="36" t="n">
        <v>0.131</v>
      </c>
      <c r="F12" s="36" t="n">
        <v>251.46</v>
      </c>
      <c r="G12" s="36" t="n">
        <v>60.06</v>
      </c>
      <c r="H12" s="36" t="n">
        <v>2609.86</v>
      </c>
      <c r="I12" s="36" t="n">
        <v>623.35</v>
      </c>
      <c r="J12" s="36" t="n">
        <v>2358.4</v>
      </c>
      <c r="K12" s="36" t="n">
        <v>563.3</v>
      </c>
      <c r="L12" s="36" t="n">
        <v>1.9156</v>
      </c>
      <c r="M12" s="36" t="n">
        <v>1.1E-005</v>
      </c>
    </row>
    <row r="13" s="36" customFormat="true" ht="12.8" hidden="false" customHeight="false" outlineLevel="0" collapsed="false">
      <c r="A13" s="36" t="n">
        <v>0.3</v>
      </c>
      <c r="B13" s="1" t="n">
        <f aca="false">A13-1.01325</f>
        <v>-0.71325</v>
      </c>
      <c r="C13" s="36" t="n">
        <v>69.13</v>
      </c>
      <c r="D13" s="36" t="n">
        <v>5.229</v>
      </c>
      <c r="E13" s="36" t="n">
        <v>0.191</v>
      </c>
      <c r="F13" s="36" t="n">
        <v>289.31</v>
      </c>
      <c r="G13" s="36" t="n">
        <v>69.1</v>
      </c>
      <c r="H13" s="36" t="n">
        <v>2625.43</v>
      </c>
      <c r="I13" s="36" t="n">
        <v>627.07</v>
      </c>
      <c r="J13" s="36" t="n">
        <v>2336.13</v>
      </c>
      <c r="K13" s="36" t="n">
        <v>557.97</v>
      </c>
      <c r="L13" s="36" t="n">
        <v>1.9343</v>
      </c>
      <c r="M13" s="36" t="n">
        <v>1.1E-005</v>
      </c>
    </row>
    <row r="14" s="36" customFormat="true" ht="12.8" hidden="false" customHeight="false" outlineLevel="0" collapsed="false">
      <c r="A14" s="36" t="n">
        <v>0.4</v>
      </c>
      <c r="B14" s="1" t="n">
        <f aca="false">A14-1.01325</f>
        <v>-0.61325</v>
      </c>
      <c r="C14" s="36" t="n">
        <v>75.89</v>
      </c>
      <c r="D14" s="36" t="n">
        <v>3.993</v>
      </c>
      <c r="E14" s="36" t="n">
        <v>0.25</v>
      </c>
      <c r="F14" s="36" t="n">
        <v>317.65</v>
      </c>
      <c r="G14" s="36" t="n">
        <v>75.87</v>
      </c>
      <c r="H14" s="36" t="n">
        <v>2636.88</v>
      </c>
      <c r="I14" s="36" t="n">
        <v>629.81</v>
      </c>
      <c r="J14" s="36" t="n">
        <v>2319.23</v>
      </c>
      <c r="K14" s="36" t="n">
        <v>553.94</v>
      </c>
      <c r="L14" s="36" t="n">
        <v>1.9506</v>
      </c>
      <c r="M14" s="36" t="n">
        <v>1.1E-005</v>
      </c>
    </row>
    <row r="15" s="36" customFormat="true" ht="12.8" hidden="false" customHeight="false" outlineLevel="0" collapsed="false">
      <c r="A15" s="36" t="n">
        <v>0.5</v>
      </c>
      <c r="B15" s="1" t="n">
        <f aca="false">A15-1.01325</f>
        <v>-0.51325</v>
      </c>
      <c r="C15" s="36" t="n">
        <v>81.35</v>
      </c>
      <c r="D15" s="36" t="n">
        <v>3.24</v>
      </c>
      <c r="E15" s="36" t="n">
        <v>0.309</v>
      </c>
      <c r="F15" s="36" t="n">
        <v>340.57</v>
      </c>
      <c r="G15" s="36" t="n">
        <v>81.34</v>
      </c>
      <c r="H15" s="36" t="n">
        <v>2645.99</v>
      </c>
      <c r="I15" s="36" t="n">
        <v>631.98</v>
      </c>
      <c r="J15" s="36" t="n">
        <v>2305.42</v>
      </c>
      <c r="K15" s="36" t="n">
        <v>550.64</v>
      </c>
      <c r="L15" s="36" t="n">
        <v>1.9654</v>
      </c>
      <c r="M15" s="36" t="n">
        <v>1.2E-005</v>
      </c>
    </row>
    <row r="16" s="36" customFormat="true" ht="12.8" hidden="false" customHeight="false" outlineLevel="0" collapsed="false">
      <c r="A16" s="36" t="n">
        <v>0.6</v>
      </c>
      <c r="B16" s="1" t="n">
        <f aca="false">A16-1.01325</f>
        <v>-0.41325</v>
      </c>
      <c r="C16" s="36" t="n">
        <v>85.95</v>
      </c>
      <c r="D16" s="36" t="n">
        <v>2.732</v>
      </c>
      <c r="E16" s="36" t="n">
        <v>0.366</v>
      </c>
      <c r="F16" s="36" t="n">
        <v>359.93</v>
      </c>
      <c r="G16" s="36" t="n">
        <v>85.97</v>
      </c>
      <c r="H16" s="36" t="n">
        <v>2653.57</v>
      </c>
      <c r="I16" s="36" t="n">
        <v>633.79</v>
      </c>
      <c r="J16" s="36" t="n">
        <v>2293.64</v>
      </c>
      <c r="K16" s="36" t="n">
        <v>547.83</v>
      </c>
      <c r="L16" s="36" t="n">
        <v>1.979</v>
      </c>
      <c r="M16" s="36" t="n">
        <v>1.2E-005</v>
      </c>
    </row>
    <row r="17" s="36" customFormat="true" ht="12.8" hidden="false" customHeight="false" outlineLevel="0" collapsed="false">
      <c r="A17" s="36" t="n">
        <v>0.7</v>
      </c>
      <c r="B17" s="1" t="n">
        <f aca="false">A17-1.01325</f>
        <v>-0.31325</v>
      </c>
      <c r="C17" s="36" t="n">
        <v>89.96</v>
      </c>
      <c r="D17" s="36" t="n">
        <v>2.365</v>
      </c>
      <c r="E17" s="36" t="n">
        <v>0.423</v>
      </c>
      <c r="F17" s="36" t="n">
        <v>376.77</v>
      </c>
      <c r="G17" s="36" t="n">
        <v>89.99</v>
      </c>
      <c r="H17" s="36" t="n">
        <v>2660.07</v>
      </c>
      <c r="I17" s="36" t="n">
        <v>635.35</v>
      </c>
      <c r="J17" s="36" t="n">
        <v>2283.3</v>
      </c>
      <c r="K17" s="36" t="n">
        <v>545.36</v>
      </c>
      <c r="L17" s="36" t="n">
        <v>1.9919</v>
      </c>
      <c r="M17" s="36" t="n">
        <v>1.2E-005</v>
      </c>
    </row>
    <row r="18" s="36" customFormat="true" ht="12.8" hidden="false" customHeight="false" outlineLevel="0" collapsed="false">
      <c r="A18" s="36" t="n">
        <v>0.8</v>
      </c>
      <c r="B18" s="1" t="n">
        <f aca="false">A18-1.01325</f>
        <v>-0.21325</v>
      </c>
      <c r="C18" s="36" t="n">
        <v>93.51</v>
      </c>
      <c r="D18" s="36" t="n">
        <v>2.087</v>
      </c>
      <c r="E18" s="36" t="n">
        <v>0.479</v>
      </c>
      <c r="F18" s="36" t="n">
        <v>391.73</v>
      </c>
      <c r="G18" s="36" t="n">
        <v>93.56</v>
      </c>
      <c r="H18" s="36" t="n">
        <v>2665.77</v>
      </c>
      <c r="I18" s="36" t="n">
        <v>636.71</v>
      </c>
      <c r="J18" s="36" t="n">
        <v>2274.05</v>
      </c>
      <c r="K18" s="36" t="n">
        <v>543.15</v>
      </c>
      <c r="L18" s="36" t="n">
        <v>2.004</v>
      </c>
      <c r="M18" s="36" t="n">
        <v>1.2E-005</v>
      </c>
    </row>
    <row r="19" s="36" customFormat="true" ht="12.8" hidden="false" customHeight="false" outlineLevel="0" collapsed="false">
      <c r="A19" s="36" t="n">
        <v>0.9</v>
      </c>
      <c r="B19" s="1" t="n">
        <f aca="false">A19-1.01325</f>
        <v>-0.11325</v>
      </c>
      <c r="C19" s="36" t="n">
        <v>96.71</v>
      </c>
      <c r="D19" s="36" t="n">
        <v>1.869</v>
      </c>
      <c r="E19" s="36" t="n">
        <v>0.535</v>
      </c>
      <c r="F19" s="36" t="n">
        <v>405.21</v>
      </c>
      <c r="G19" s="36" t="n">
        <v>96.78</v>
      </c>
      <c r="H19" s="36" t="n">
        <v>2670.85</v>
      </c>
      <c r="I19" s="36" t="n">
        <v>637.92</v>
      </c>
      <c r="J19" s="36" t="n">
        <v>2265.65</v>
      </c>
      <c r="K19" s="36" t="n">
        <v>541.14</v>
      </c>
      <c r="L19" s="36" t="n">
        <v>2.0156</v>
      </c>
      <c r="M19" s="36" t="n">
        <v>1.2E-005</v>
      </c>
    </row>
    <row r="20" s="36" customFormat="true" ht="12.8" hidden="false" customHeight="false" outlineLevel="0" collapsed="false">
      <c r="A20" s="36" t="n">
        <v>1</v>
      </c>
      <c r="B20" s="1" t="n">
        <f aca="false">A20-1.01325</f>
        <v>-0.01325</v>
      </c>
      <c r="C20" s="36" t="n">
        <v>99.63</v>
      </c>
      <c r="D20" s="36" t="n">
        <v>1.694</v>
      </c>
      <c r="E20" s="36" t="n">
        <v>0.59</v>
      </c>
      <c r="F20" s="36" t="n">
        <v>417.51</v>
      </c>
      <c r="G20" s="36" t="n">
        <v>99.72</v>
      </c>
      <c r="H20" s="36" t="n">
        <v>2675.43</v>
      </c>
      <c r="I20" s="36" t="n">
        <v>639.02</v>
      </c>
      <c r="J20" s="36" t="n">
        <v>2257.92</v>
      </c>
      <c r="K20" s="36" t="n">
        <v>539.3</v>
      </c>
      <c r="L20" s="36" t="n">
        <v>2.0267</v>
      </c>
      <c r="M20" s="36" t="n">
        <v>1.2E-005</v>
      </c>
    </row>
    <row r="21" s="36" customFormat="true" ht="12.8" hidden="false" customHeight="false" outlineLevel="0" collapsed="false">
      <c r="A21" s="36" t="n">
        <v>1.1</v>
      </c>
      <c r="B21" s="1" t="n">
        <f aca="false">A21-1.01325</f>
        <v>0.0867500000000001</v>
      </c>
      <c r="C21" s="36" t="n">
        <v>102.32</v>
      </c>
      <c r="D21" s="36" t="n">
        <v>1.549</v>
      </c>
      <c r="E21" s="36" t="n">
        <v>0.645</v>
      </c>
      <c r="F21" s="36" t="n">
        <v>428.84</v>
      </c>
      <c r="G21" s="36" t="n">
        <v>102.43</v>
      </c>
      <c r="H21" s="36" t="n">
        <v>2679.61</v>
      </c>
      <c r="I21" s="36" t="n">
        <v>640.01</v>
      </c>
      <c r="J21" s="36" t="n">
        <v>2250.76</v>
      </c>
      <c r="K21" s="36" t="n">
        <v>537.59</v>
      </c>
      <c r="L21" s="36" t="n">
        <v>2.0373</v>
      </c>
      <c r="M21" s="36" t="n">
        <v>1.2E-005</v>
      </c>
    </row>
    <row r="22" s="36" customFormat="true" ht="12.8" hidden="false" customHeight="false" outlineLevel="0" collapsed="false">
      <c r="A22" s="36" t="n">
        <v>1.2</v>
      </c>
      <c r="B22" s="1" t="n">
        <f aca="false">A22-1.01325</f>
        <v>0.18675</v>
      </c>
      <c r="C22" s="36" t="n">
        <v>104.81</v>
      </c>
      <c r="D22" s="36" t="n">
        <v>1.428</v>
      </c>
      <c r="E22" s="36" t="n">
        <v>0.7</v>
      </c>
      <c r="F22" s="36" t="n">
        <v>439.36</v>
      </c>
      <c r="G22" s="36" t="n">
        <v>104.94</v>
      </c>
      <c r="H22" s="36" t="n">
        <v>2683.44</v>
      </c>
      <c r="I22" s="36" t="n">
        <v>640.93</v>
      </c>
      <c r="J22" s="36" t="n">
        <v>2244.08</v>
      </c>
      <c r="K22" s="36" t="n">
        <v>535.99</v>
      </c>
      <c r="L22" s="36" t="n">
        <v>2.0476</v>
      </c>
      <c r="M22" s="36" t="n">
        <v>1.2E-005</v>
      </c>
    </row>
    <row r="23" s="36" customFormat="true" ht="12.8" hidden="false" customHeight="false" outlineLevel="0" collapsed="false">
      <c r="A23" s="36" t="n">
        <v>1.3</v>
      </c>
      <c r="B23" s="1" t="n">
        <f aca="false">A23-1.01325</f>
        <v>0.28675</v>
      </c>
      <c r="C23" s="36" t="n">
        <v>107.13</v>
      </c>
      <c r="D23" s="36" t="n">
        <v>1.325</v>
      </c>
      <c r="E23" s="36" t="n">
        <v>0.755</v>
      </c>
      <c r="F23" s="36" t="n">
        <v>449.19</v>
      </c>
      <c r="G23" s="36" t="n">
        <v>107.29</v>
      </c>
      <c r="H23" s="36" t="n">
        <v>2686.98</v>
      </c>
      <c r="I23" s="36" t="n">
        <v>641.77</v>
      </c>
      <c r="J23" s="36" t="n">
        <v>2237.79</v>
      </c>
      <c r="K23" s="36" t="n">
        <v>534.49</v>
      </c>
      <c r="L23" s="36" t="n">
        <v>2.0576</v>
      </c>
      <c r="M23" s="36" t="n">
        <v>1.3E-005</v>
      </c>
    </row>
    <row r="24" s="36" customFormat="true" ht="12.8" hidden="false" customHeight="false" outlineLevel="0" collapsed="false">
      <c r="A24" s="36" t="n">
        <v>1.4</v>
      </c>
      <c r="B24" s="1" t="n">
        <f aca="false">A24-1.01325</f>
        <v>0.38675</v>
      </c>
      <c r="C24" s="36" t="n">
        <v>109.32</v>
      </c>
      <c r="D24" s="36" t="n">
        <v>1.236</v>
      </c>
      <c r="E24" s="36" t="n">
        <v>0.809</v>
      </c>
      <c r="F24" s="36" t="n">
        <v>458.42</v>
      </c>
      <c r="G24" s="36" t="n">
        <v>109.49</v>
      </c>
      <c r="H24" s="36" t="n">
        <v>2690.28</v>
      </c>
      <c r="I24" s="36" t="n">
        <v>642.56</v>
      </c>
      <c r="J24" s="36" t="n">
        <v>2231.86</v>
      </c>
      <c r="K24" s="36" t="n">
        <v>533.07</v>
      </c>
      <c r="L24" s="36" t="n">
        <v>2.0673</v>
      </c>
      <c r="M24" s="36" t="n">
        <v>1.3E-005</v>
      </c>
    </row>
    <row r="25" s="36" customFormat="true" ht="12.8" hidden="false" customHeight="false" outlineLevel="0" collapsed="false">
      <c r="A25" s="36" t="n">
        <v>1.5</v>
      </c>
      <c r="B25" s="1" t="n">
        <f aca="false">A25-1.01325</f>
        <v>0.48675</v>
      </c>
      <c r="C25" s="36" t="n">
        <v>111.37</v>
      </c>
      <c r="D25" s="36" t="n">
        <v>1.159</v>
      </c>
      <c r="E25" s="36" t="n">
        <v>0.863</v>
      </c>
      <c r="F25" s="36" t="n">
        <v>467.13</v>
      </c>
      <c r="G25" s="36" t="n">
        <v>111.57</v>
      </c>
      <c r="H25" s="36" t="n">
        <v>2693.36</v>
      </c>
      <c r="I25" s="36" t="n">
        <v>643.3</v>
      </c>
      <c r="J25" s="36" t="n">
        <v>2226.23</v>
      </c>
      <c r="K25" s="36" t="n">
        <v>531.73</v>
      </c>
      <c r="L25" s="36" t="n">
        <v>2.0768</v>
      </c>
      <c r="M25" s="36" t="n">
        <v>1.3E-005</v>
      </c>
    </row>
    <row r="26" s="36" customFormat="true" ht="12.8" hidden="false" customHeight="false" outlineLevel="0" collapsed="false">
      <c r="A26" s="36" t="n">
        <v>1.5</v>
      </c>
      <c r="B26" s="1" t="n">
        <f aca="false">A26-1.01325</f>
        <v>0.48675</v>
      </c>
      <c r="C26" s="36" t="n">
        <v>111.37</v>
      </c>
      <c r="D26" s="36" t="n">
        <v>1.159</v>
      </c>
      <c r="E26" s="36" t="n">
        <v>0.863</v>
      </c>
      <c r="F26" s="36" t="n">
        <v>467.13</v>
      </c>
      <c r="G26" s="36" t="n">
        <v>111.57</v>
      </c>
      <c r="H26" s="36" t="n">
        <v>2693.36</v>
      </c>
      <c r="I26" s="36" t="n">
        <v>643.3</v>
      </c>
      <c r="J26" s="36" t="n">
        <v>2226.23</v>
      </c>
      <c r="K26" s="36" t="n">
        <v>531.73</v>
      </c>
      <c r="L26" s="36" t="n">
        <v>2.0768</v>
      </c>
      <c r="M26" s="36" t="n">
        <v>1.3E-005</v>
      </c>
    </row>
    <row r="27" s="36" customFormat="true" ht="12.8" hidden="false" customHeight="false" outlineLevel="0" collapsed="false">
      <c r="A27" s="36" t="n">
        <v>1.6</v>
      </c>
      <c r="B27" s="1" t="n">
        <f aca="false">A27-1.01325</f>
        <v>0.58675</v>
      </c>
      <c r="C27" s="36" t="n">
        <v>113.32</v>
      </c>
      <c r="D27" s="36" t="n">
        <v>1.091</v>
      </c>
      <c r="E27" s="36" t="n">
        <v>0.916</v>
      </c>
      <c r="F27" s="36" t="n">
        <v>475.38</v>
      </c>
      <c r="G27" s="36" t="n">
        <v>113.54</v>
      </c>
      <c r="H27" s="36" t="n">
        <v>2696.25</v>
      </c>
      <c r="I27" s="36" t="n">
        <v>643.99</v>
      </c>
      <c r="J27" s="36" t="n">
        <v>2220.87</v>
      </c>
      <c r="K27" s="36" t="n">
        <v>530.45</v>
      </c>
      <c r="L27" s="36" t="n">
        <v>2.086</v>
      </c>
      <c r="M27" s="36" t="n">
        <v>1.3E-005</v>
      </c>
    </row>
    <row r="28" s="36" customFormat="true" ht="12.8" hidden="false" customHeight="false" outlineLevel="0" collapsed="false">
      <c r="A28" s="36" t="n">
        <v>1.7</v>
      </c>
      <c r="B28" s="1" t="n">
        <f aca="false">A28-1.01325</f>
        <v>0.68675</v>
      </c>
      <c r="C28" s="36" t="n">
        <v>115.17</v>
      </c>
      <c r="D28" s="36" t="n">
        <v>1.031</v>
      </c>
      <c r="E28" s="36" t="n">
        <v>0.97</v>
      </c>
      <c r="F28" s="36" t="n">
        <v>483.22</v>
      </c>
      <c r="G28" s="36" t="n">
        <v>115.42</v>
      </c>
      <c r="H28" s="36" t="n">
        <v>2698.97</v>
      </c>
      <c r="I28" s="36" t="n">
        <v>644.64</v>
      </c>
      <c r="J28" s="36" t="n">
        <v>2215.75</v>
      </c>
      <c r="K28" s="36" t="n">
        <v>529.22</v>
      </c>
      <c r="L28" s="36" t="n">
        <v>2.095</v>
      </c>
      <c r="M28" s="36" t="n">
        <v>1.3E-005</v>
      </c>
    </row>
    <row r="29" s="36" customFormat="true" ht="12.8" hidden="false" customHeight="false" outlineLevel="0" collapsed="false">
      <c r="A29" s="36" t="n">
        <v>1.8</v>
      </c>
      <c r="B29" s="1" t="n">
        <f aca="false">A29-1.01325</f>
        <v>0.78675</v>
      </c>
      <c r="C29" s="36" t="n">
        <v>116.93</v>
      </c>
      <c r="D29" s="36" t="n">
        <v>0.977</v>
      </c>
      <c r="E29" s="36" t="n">
        <v>1.023</v>
      </c>
      <c r="F29" s="36" t="n">
        <v>490.7</v>
      </c>
      <c r="G29" s="36" t="n">
        <v>117.2</v>
      </c>
      <c r="H29" s="36" t="n">
        <v>2701.54</v>
      </c>
      <c r="I29" s="36" t="n">
        <v>645.25</v>
      </c>
      <c r="J29" s="36" t="n">
        <v>2210.84</v>
      </c>
      <c r="K29" s="36" t="n">
        <v>528.05</v>
      </c>
      <c r="L29" s="36" t="n">
        <v>2.1037</v>
      </c>
      <c r="M29" s="36" t="n">
        <v>1.3E-005</v>
      </c>
    </row>
    <row r="30" s="36" customFormat="true" ht="12.8" hidden="false" customHeight="false" outlineLevel="0" collapsed="false">
      <c r="A30" s="36" t="n">
        <v>1.9</v>
      </c>
      <c r="B30" s="1" t="n">
        <f aca="false">A30-1.01325</f>
        <v>0.88675</v>
      </c>
      <c r="C30" s="36" t="n">
        <v>118.62</v>
      </c>
      <c r="D30" s="36" t="n">
        <v>0.929</v>
      </c>
      <c r="E30" s="36" t="n">
        <v>1.076</v>
      </c>
      <c r="F30" s="36" t="n">
        <v>497.85</v>
      </c>
      <c r="G30" s="36" t="n">
        <v>118.91</v>
      </c>
      <c r="H30" s="36" t="n">
        <v>2703.98</v>
      </c>
      <c r="I30" s="36" t="n">
        <v>645.83</v>
      </c>
      <c r="J30" s="36" t="n">
        <v>2206.13</v>
      </c>
      <c r="K30" s="36" t="n">
        <v>526.92</v>
      </c>
      <c r="L30" s="36" t="n">
        <v>2.1124</v>
      </c>
      <c r="M30" s="36" t="n">
        <v>1.3E-005</v>
      </c>
    </row>
    <row r="31" s="36" customFormat="true" ht="12.8" hidden="false" customHeight="false" outlineLevel="0" collapsed="false">
      <c r="A31" s="36" t="n">
        <v>2</v>
      </c>
      <c r="B31" s="1" t="n">
        <f aca="false">A31-1.01325</f>
        <v>0.98675</v>
      </c>
      <c r="C31" s="36" t="n">
        <v>120.23</v>
      </c>
      <c r="D31" s="36" t="n">
        <v>0.885</v>
      </c>
      <c r="E31" s="36" t="n">
        <v>1.129</v>
      </c>
      <c r="F31" s="36" t="n">
        <v>504.71</v>
      </c>
      <c r="G31" s="36" t="n">
        <v>120.55</v>
      </c>
      <c r="H31" s="36" t="n">
        <v>2706.29</v>
      </c>
      <c r="I31" s="36" t="n">
        <v>646.39</v>
      </c>
      <c r="J31" s="36" t="n">
        <v>2201.59</v>
      </c>
      <c r="K31" s="36" t="n">
        <v>525.84</v>
      </c>
      <c r="L31" s="36" t="n">
        <v>2.1208</v>
      </c>
      <c r="M31" s="36" t="n">
        <v>1.3E-005</v>
      </c>
    </row>
    <row r="32" s="36" customFormat="true" ht="12.8" hidden="false" customHeight="false" outlineLevel="0" collapsed="false">
      <c r="A32" s="36" t="n">
        <v>2.2</v>
      </c>
      <c r="B32" s="1" t="n">
        <f aca="false">A32-1.01325</f>
        <v>1.18675</v>
      </c>
      <c r="C32" s="36" t="n">
        <v>123.27</v>
      </c>
      <c r="D32" s="36" t="n">
        <v>0.81</v>
      </c>
      <c r="E32" s="36" t="n">
        <v>1.235</v>
      </c>
      <c r="F32" s="36" t="n">
        <v>517.63</v>
      </c>
      <c r="G32" s="36" t="n">
        <v>123.63</v>
      </c>
      <c r="H32" s="36" t="n">
        <v>2710.6</v>
      </c>
      <c r="I32" s="36" t="n">
        <v>647.42</v>
      </c>
      <c r="J32" s="36" t="n">
        <v>2192.98</v>
      </c>
      <c r="K32" s="36" t="n">
        <v>523.78</v>
      </c>
      <c r="L32" s="36" t="n">
        <v>2.1372</v>
      </c>
      <c r="M32" s="36" t="n">
        <v>1.3E-005</v>
      </c>
    </row>
    <row r="33" s="36" customFormat="true" ht="12.8" hidden="false" customHeight="false" outlineLevel="0" collapsed="false">
      <c r="A33" s="36" t="n">
        <v>2.4</v>
      </c>
      <c r="B33" s="1" t="n">
        <f aca="false">A33-1.01325</f>
        <v>1.38675</v>
      </c>
      <c r="C33" s="36" t="n">
        <v>126.09</v>
      </c>
      <c r="D33" s="36" t="n">
        <v>0.746</v>
      </c>
      <c r="E33" s="36" t="n">
        <v>1.34</v>
      </c>
      <c r="F33" s="36" t="n">
        <v>529.64</v>
      </c>
      <c r="G33" s="36" t="n">
        <v>126.5</v>
      </c>
      <c r="H33" s="36" t="n">
        <v>2714.55</v>
      </c>
      <c r="I33" s="36" t="n">
        <v>648.36</v>
      </c>
      <c r="J33" s="36" t="n">
        <v>2184.91</v>
      </c>
      <c r="K33" s="36" t="n">
        <v>521.86</v>
      </c>
      <c r="L33" s="36" t="n">
        <v>2.1531</v>
      </c>
      <c r="M33" s="36" t="n">
        <v>1.3E-005</v>
      </c>
    </row>
    <row r="34" s="36" customFormat="true" ht="12.8" hidden="false" customHeight="false" outlineLevel="0" collapsed="false">
      <c r="A34" s="36" t="n">
        <v>2.6</v>
      </c>
      <c r="B34" s="1" t="n">
        <f aca="false">A34-1.01325</f>
        <v>1.58675</v>
      </c>
      <c r="C34" s="36" t="n">
        <v>128.73</v>
      </c>
      <c r="D34" s="36" t="n">
        <v>0.693</v>
      </c>
      <c r="E34" s="36" t="n">
        <v>1.444</v>
      </c>
      <c r="F34" s="36" t="n">
        <v>540.88</v>
      </c>
      <c r="G34" s="36" t="n">
        <v>129.19</v>
      </c>
      <c r="H34" s="36" t="n">
        <v>2718.17</v>
      </c>
      <c r="I34" s="36" t="n">
        <v>649.22</v>
      </c>
      <c r="J34" s="36" t="n">
        <v>2177.3</v>
      </c>
      <c r="K34" s="36" t="n">
        <v>520.04</v>
      </c>
      <c r="L34" s="36" t="n">
        <v>2.1685</v>
      </c>
      <c r="M34" s="36" t="n">
        <v>1.3E-005</v>
      </c>
    </row>
    <row r="35" s="36" customFormat="true" ht="12.8" hidden="false" customHeight="false" outlineLevel="0" collapsed="false">
      <c r="A35" s="36" t="n">
        <v>2.8</v>
      </c>
      <c r="B35" s="1" t="n">
        <f aca="false">A35-1.01325</f>
        <v>1.78675</v>
      </c>
      <c r="C35" s="36" t="n">
        <v>131.2</v>
      </c>
      <c r="D35" s="36" t="n">
        <v>0.646</v>
      </c>
      <c r="E35" s="36" t="n">
        <v>1.548</v>
      </c>
      <c r="F35" s="36" t="n">
        <v>551.45</v>
      </c>
      <c r="G35" s="36" t="n">
        <v>131.71</v>
      </c>
      <c r="H35" s="36" t="n">
        <v>2721.54</v>
      </c>
      <c r="I35" s="36" t="n">
        <v>650.03</v>
      </c>
      <c r="J35" s="36" t="n">
        <v>2170.08</v>
      </c>
      <c r="K35" s="36" t="n">
        <v>518.32</v>
      </c>
      <c r="L35" s="36" t="n">
        <v>2.1835</v>
      </c>
      <c r="M35" s="36" t="n">
        <v>1.3E-005</v>
      </c>
    </row>
    <row r="36" s="36" customFormat="true" ht="12.8" hidden="false" customHeight="false" outlineLevel="0" collapsed="false">
      <c r="A36" s="36" t="n">
        <v>3</v>
      </c>
      <c r="B36" s="1" t="n">
        <f aca="false">A36-1.01325</f>
        <v>1.98675</v>
      </c>
      <c r="C36" s="36" t="n">
        <v>133.54</v>
      </c>
      <c r="D36" s="36" t="n">
        <v>0.606</v>
      </c>
      <c r="E36" s="36" t="n">
        <v>1.651</v>
      </c>
      <c r="F36" s="36" t="n">
        <v>561.44</v>
      </c>
      <c r="G36" s="36" t="n">
        <v>134.1</v>
      </c>
      <c r="H36" s="36" t="n">
        <v>2724.66</v>
      </c>
      <c r="I36" s="36" t="n">
        <v>650.77</v>
      </c>
      <c r="J36" s="36" t="n">
        <v>2163.22</v>
      </c>
      <c r="K36" s="36" t="n">
        <v>516.68</v>
      </c>
      <c r="L36" s="36" t="n">
        <v>2.1981</v>
      </c>
      <c r="M36" s="36" t="n">
        <v>1.3E-005</v>
      </c>
    </row>
    <row r="37" s="36" customFormat="true" ht="12.8" hidden="false" customHeight="false" outlineLevel="0" collapsed="false">
      <c r="A37" s="36" t="n">
        <v>3.5</v>
      </c>
      <c r="B37" s="1" t="n">
        <f aca="false">A37-1.01325</f>
        <v>2.48675</v>
      </c>
      <c r="C37" s="36" t="n">
        <v>138.87</v>
      </c>
      <c r="D37" s="36" t="n">
        <v>0.524</v>
      </c>
      <c r="E37" s="36" t="n">
        <v>1.908</v>
      </c>
      <c r="F37" s="36" t="n">
        <v>584.28</v>
      </c>
      <c r="G37" s="36" t="n">
        <v>139.55</v>
      </c>
      <c r="H37" s="36" t="n">
        <v>2731.63</v>
      </c>
      <c r="I37" s="36" t="n">
        <v>652.44</v>
      </c>
      <c r="J37" s="36" t="n">
        <v>2147.35</v>
      </c>
      <c r="K37" s="36" t="n">
        <v>512.89</v>
      </c>
      <c r="L37" s="36" t="n">
        <v>2.2331</v>
      </c>
      <c r="M37" s="36" t="n">
        <v>1.4E-005</v>
      </c>
    </row>
    <row r="38" s="36" customFormat="true" ht="12.8" hidden="false" customHeight="false" outlineLevel="0" collapsed="false">
      <c r="A38" s="36" t="n">
        <v>4</v>
      </c>
      <c r="B38" s="1" t="n">
        <f aca="false">A38-1.01325</f>
        <v>2.98675</v>
      </c>
      <c r="C38" s="36" t="n">
        <v>143.63</v>
      </c>
      <c r="D38" s="36" t="n">
        <v>0.462</v>
      </c>
      <c r="E38" s="36" t="n">
        <v>2.163</v>
      </c>
      <c r="F38" s="36" t="n">
        <v>604.68</v>
      </c>
      <c r="G38" s="36" t="n">
        <v>144.43</v>
      </c>
      <c r="H38" s="36" t="n">
        <v>2737.63</v>
      </c>
      <c r="I38" s="36" t="n">
        <v>653.87</v>
      </c>
      <c r="J38" s="36" t="n">
        <v>2132.95</v>
      </c>
      <c r="K38" s="36" t="n">
        <v>509.45</v>
      </c>
      <c r="L38" s="36" t="n">
        <v>2.2664</v>
      </c>
      <c r="M38" s="36" t="n">
        <v>1.4E-005</v>
      </c>
    </row>
    <row r="39" s="36" customFormat="true" ht="12.8" hidden="false" customHeight="false" outlineLevel="0" collapsed="false">
      <c r="A39" s="36" t="n">
        <v>4.5</v>
      </c>
      <c r="B39" s="1" t="n">
        <f aca="false">A39-1.01325</f>
        <v>3.48675</v>
      </c>
      <c r="C39" s="36" t="n">
        <v>147.92</v>
      </c>
      <c r="D39" s="36" t="n">
        <v>0.414</v>
      </c>
      <c r="E39" s="36" t="n">
        <v>2.417</v>
      </c>
      <c r="F39" s="36" t="n">
        <v>623.17</v>
      </c>
      <c r="G39" s="36" t="n">
        <v>148.84</v>
      </c>
      <c r="H39" s="36" t="n">
        <v>2742.88</v>
      </c>
      <c r="I39" s="36" t="n">
        <v>655.13</v>
      </c>
      <c r="J39" s="36" t="n">
        <v>2119.71</v>
      </c>
      <c r="K39" s="36" t="n">
        <v>506.29</v>
      </c>
      <c r="L39" s="36" t="n">
        <v>2.2983</v>
      </c>
      <c r="M39" s="36" t="n">
        <v>1.4E-005</v>
      </c>
    </row>
    <row r="40" s="36" customFormat="true" ht="12.8" hidden="false" customHeight="false" outlineLevel="0" collapsed="false">
      <c r="A40" s="36" t="n">
        <v>5</v>
      </c>
      <c r="B40" s="1" t="n">
        <f aca="false">A40-1.01325</f>
        <v>3.98675</v>
      </c>
      <c r="C40" s="36" t="n">
        <v>151.85</v>
      </c>
      <c r="D40" s="36" t="n">
        <v>0.375</v>
      </c>
      <c r="E40" s="36" t="n">
        <v>2.669</v>
      </c>
      <c r="F40" s="36" t="n">
        <v>640.12</v>
      </c>
      <c r="G40" s="36" t="n">
        <v>152.89</v>
      </c>
      <c r="H40" s="36" t="n">
        <v>2747.54</v>
      </c>
      <c r="I40" s="36" t="n">
        <v>656.24</v>
      </c>
      <c r="J40" s="36" t="n">
        <v>2107.42</v>
      </c>
      <c r="K40" s="36" t="n">
        <v>503.35</v>
      </c>
      <c r="L40" s="36" t="n">
        <v>2.3289</v>
      </c>
      <c r="M40" s="36" t="n">
        <v>1.4E-005</v>
      </c>
    </row>
    <row r="41" s="36" customFormat="true" ht="12.8" hidden="false" customHeight="false" outlineLevel="0" collapsed="false">
      <c r="A41" s="36" t="n">
        <v>5.5</v>
      </c>
      <c r="B41" s="1" t="n">
        <f aca="false">A41-1.01325</f>
        <v>4.48675</v>
      </c>
      <c r="C41" s="36" t="n">
        <v>155.47</v>
      </c>
      <c r="D41" s="36" t="n">
        <v>0.342</v>
      </c>
      <c r="E41" s="36" t="n">
        <v>2.92</v>
      </c>
      <c r="F41" s="36" t="n">
        <v>655.81</v>
      </c>
      <c r="G41" s="36" t="n">
        <v>156.64</v>
      </c>
      <c r="H41" s="36" t="n">
        <v>2751.7</v>
      </c>
      <c r="I41" s="36" t="n">
        <v>657.23</v>
      </c>
      <c r="J41" s="36" t="n">
        <v>2095.9</v>
      </c>
      <c r="K41" s="36" t="n">
        <v>500.6</v>
      </c>
      <c r="L41" s="36" t="n">
        <v>2.3585</v>
      </c>
      <c r="M41" s="36" t="n">
        <v>1.4E-005</v>
      </c>
    </row>
    <row r="42" s="36" customFormat="true" ht="12.8" hidden="false" customHeight="false" outlineLevel="0" collapsed="false">
      <c r="A42" s="36" t="n">
        <v>6</v>
      </c>
      <c r="B42" s="1" t="n">
        <f aca="false">A42-1.01325</f>
        <v>4.98675</v>
      </c>
      <c r="C42" s="36" t="n">
        <v>158.84</v>
      </c>
      <c r="D42" s="36" t="n">
        <v>0.315</v>
      </c>
      <c r="E42" s="36" t="n">
        <v>3.17</v>
      </c>
      <c r="F42" s="36" t="n">
        <v>670.43</v>
      </c>
      <c r="G42" s="36" t="n">
        <v>160.13</v>
      </c>
      <c r="H42" s="36" t="n">
        <v>2755.46</v>
      </c>
      <c r="I42" s="36" t="n">
        <v>658.13</v>
      </c>
      <c r="J42" s="36" t="n">
        <v>2085.03</v>
      </c>
      <c r="K42" s="36" t="n">
        <v>498</v>
      </c>
      <c r="L42" s="36" t="n">
        <v>2.3873</v>
      </c>
      <c r="M42" s="36" t="n">
        <v>1.4E-005</v>
      </c>
    </row>
    <row r="43" s="36" customFormat="true" ht="12.8" hidden="false" customHeight="false" outlineLevel="0" collapsed="false">
      <c r="A43" s="36" t="n">
        <v>6.5</v>
      </c>
      <c r="B43" s="1" t="n">
        <f aca="false">A43-1.01325</f>
        <v>5.48675</v>
      </c>
      <c r="C43" s="36" t="n">
        <v>161.99</v>
      </c>
      <c r="D43" s="36" t="n">
        <v>0.292</v>
      </c>
      <c r="E43" s="36" t="n">
        <v>3.419</v>
      </c>
      <c r="F43" s="36" t="n">
        <v>684.14</v>
      </c>
      <c r="G43" s="36" t="n">
        <v>163.4</v>
      </c>
      <c r="H43" s="36" t="n">
        <v>2758.87</v>
      </c>
      <c r="I43" s="36" t="n">
        <v>658.94</v>
      </c>
      <c r="J43" s="36" t="n">
        <v>2074.73</v>
      </c>
      <c r="K43" s="36" t="n">
        <v>495.54</v>
      </c>
      <c r="L43" s="36" t="n">
        <v>2.4152</v>
      </c>
      <c r="M43" s="36" t="n">
        <v>1.4E-005</v>
      </c>
    </row>
    <row r="44" s="36" customFormat="true" ht="12.8" hidden="false" customHeight="false" outlineLevel="0" collapsed="false">
      <c r="A44" s="36" t="n">
        <v>7</v>
      </c>
      <c r="B44" s="1" t="n">
        <f aca="false">A44-1.01325</f>
        <v>5.98675</v>
      </c>
      <c r="C44" s="36" t="n">
        <v>164.96</v>
      </c>
      <c r="D44" s="36" t="n">
        <v>0.273</v>
      </c>
      <c r="E44" s="36" t="n">
        <v>3.667</v>
      </c>
      <c r="F44" s="36" t="n">
        <v>697.07</v>
      </c>
      <c r="G44" s="36" t="n">
        <v>166.49</v>
      </c>
      <c r="H44" s="36" t="n">
        <v>2761.98</v>
      </c>
      <c r="I44" s="36" t="n">
        <v>659.69</v>
      </c>
      <c r="J44" s="36" t="n">
        <v>2064.92</v>
      </c>
      <c r="K44" s="36" t="n">
        <v>493.2</v>
      </c>
      <c r="L44" s="36" t="n">
        <v>2.4424</v>
      </c>
      <c r="M44" s="36" t="n">
        <v>1.5E-005</v>
      </c>
    </row>
    <row r="45" s="36" customFormat="true" ht="12.8" hidden="false" customHeight="false" outlineLevel="0" collapsed="false">
      <c r="A45" s="36" t="n">
        <v>7.5</v>
      </c>
      <c r="B45" s="1" t="n">
        <f aca="false">A45-1.01325</f>
        <v>6.48675</v>
      </c>
      <c r="C45" s="36" t="n">
        <v>167.76</v>
      </c>
      <c r="D45" s="36" t="n">
        <v>0.255</v>
      </c>
      <c r="E45" s="36" t="n">
        <v>3.915</v>
      </c>
      <c r="F45" s="36" t="n">
        <v>709.3</v>
      </c>
      <c r="G45" s="36" t="n">
        <v>169.41</v>
      </c>
      <c r="H45" s="36" t="n">
        <v>2764.84</v>
      </c>
      <c r="I45" s="36" t="n">
        <v>660.37</v>
      </c>
      <c r="J45" s="36" t="n">
        <v>2055.53</v>
      </c>
      <c r="K45" s="36" t="n">
        <v>490.96</v>
      </c>
      <c r="L45" s="36" t="n">
        <v>2.469</v>
      </c>
      <c r="M45" s="36" t="n">
        <v>1.5E-005</v>
      </c>
    </row>
    <row r="46" s="36" customFormat="true" ht="12.8" hidden="false" customHeight="false" outlineLevel="0" collapsed="false">
      <c r="A46" s="36" t="n">
        <v>8</v>
      </c>
      <c r="B46" s="1" t="n">
        <f aca="false">A46-1.01325</f>
        <v>6.98675</v>
      </c>
      <c r="C46" s="36" t="n">
        <v>170.42</v>
      </c>
      <c r="D46" s="36" t="n">
        <v>0.24</v>
      </c>
      <c r="E46" s="36" t="n">
        <v>4.162</v>
      </c>
      <c r="F46" s="36" t="n">
        <v>720.94</v>
      </c>
      <c r="G46" s="36" t="n">
        <v>172.19</v>
      </c>
      <c r="H46" s="36" t="n">
        <v>2767.46</v>
      </c>
      <c r="I46" s="36" t="n">
        <v>661</v>
      </c>
      <c r="J46" s="36" t="n">
        <v>2046.53</v>
      </c>
      <c r="K46" s="36" t="n">
        <v>488.8</v>
      </c>
      <c r="L46" s="36" t="n">
        <v>2.4951</v>
      </c>
      <c r="M46" s="36" t="n">
        <v>1.5E-005</v>
      </c>
    </row>
    <row r="47" s="36" customFormat="true" ht="12.8" hidden="false" customHeight="false" outlineLevel="0" collapsed="false">
      <c r="A47" s="36" t="n">
        <v>8.5</v>
      </c>
      <c r="B47" s="1" t="n">
        <f aca="false">A47-1.01325</f>
        <v>7.48675</v>
      </c>
      <c r="C47" s="36" t="n">
        <v>172.94</v>
      </c>
      <c r="D47" s="36" t="n">
        <v>0.227</v>
      </c>
      <c r="E47" s="36" t="n">
        <v>4.409</v>
      </c>
      <c r="F47" s="36" t="n">
        <v>732.03</v>
      </c>
      <c r="G47" s="36" t="n">
        <v>174.84</v>
      </c>
      <c r="H47" s="36" t="n">
        <v>2769.89</v>
      </c>
      <c r="I47" s="36" t="n">
        <v>661.58</v>
      </c>
      <c r="J47" s="36" t="n">
        <v>2037.86</v>
      </c>
      <c r="K47" s="36" t="n">
        <v>486.73</v>
      </c>
      <c r="L47" s="36" t="n">
        <v>2.5206</v>
      </c>
      <c r="M47" s="36" t="n">
        <v>1.5E-005</v>
      </c>
    </row>
    <row r="48" s="36" customFormat="true" ht="12.8" hidden="false" customHeight="false" outlineLevel="0" collapsed="false">
      <c r="A48" s="36" t="n">
        <v>9</v>
      </c>
      <c r="B48" s="1" t="n">
        <f aca="false">A48-1.01325</f>
        <v>7.98675</v>
      </c>
      <c r="C48" s="36" t="n">
        <v>175.36</v>
      </c>
      <c r="D48" s="36" t="n">
        <v>0.215</v>
      </c>
      <c r="E48" s="36" t="n">
        <v>4.655</v>
      </c>
      <c r="F48" s="36" t="n">
        <v>742.64</v>
      </c>
      <c r="G48" s="36" t="n">
        <v>177.38</v>
      </c>
      <c r="H48" s="36" t="n">
        <v>2772.13</v>
      </c>
      <c r="I48" s="36" t="n">
        <v>662.11</v>
      </c>
      <c r="J48" s="36" t="n">
        <v>2029.49</v>
      </c>
      <c r="K48" s="36" t="n">
        <v>484.74</v>
      </c>
      <c r="L48" s="36" t="n">
        <v>2.5456</v>
      </c>
      <c r="M48" s="36" t="n">
        <v>1.5E-005</v>
      </c>
    </row>
    <row r="49" s="36" customFormat="true" ht="12.8" hidden="false" customHeight="false" outlineLevel="0" collapsed="false">
      <c r="A49" s="36" t="n">
        <v>9.5</v>
      </c>
      <c r="B49" s="1" t="n">
        <f aca="false">A49-1.01325</f>
        <v>8.48675</v>
      </c>
      <c r="C49" s="36" t="n">
        <v>177.67</v>
      </c>
      <c r="D49" s="36" t="n">
        <v>0.204</v>
      </c>
      <c r="E49" s="36" t="n">
        <v>4.901</v>
      </c>
      <c r="F49" s="36" t="n">
        <v>752.82</v>
      </c>
      <c r="G49" s="36" t="n">
        <v>179.81</v>
      </c>
      <c r="H49" s="36" t="n">
        <v>2774.22</v>
      </c>
      <c r="I49" s="36" t="n">
        <v>662.61</v>
      </c>
      <c r="J49" s="36" t="n">
        <v>2021.4</v>
      </c>
      <c r="K49" s="36" t="n">
        <v>482.8</v>
      </c>
      <c r="L49" s="36" t="n">
        <v>2.5702</v>
      </c>
      <c r="M49" s="36" t="n">
        <v>1.5E-005</v>
      </c>
    </row>
    <row r="50" s="36" customFormat="true" ht="12.8" hidden="false" customHeight="false" outlineLevel="0" collapsed="false">
      <c r="A50" s="36" t="n">
        <v>10</v>
      </c>
      <c r="B50" s="1" t="n">
        <f aca="false">A50-1.01325</f>
        <v>8.98675</v>
      </c>
      <c r="C50" s="36" t="n">
        <v>179.88</v>
      </c>
      <c r="D50" s="36" t="n">
        <v>0.194</v>
      </c>
      <c r="E50" s="36" t="n">
        <v>5.147</v>
      </c>
      <c r="F50" s="36" t="n">
        <v>762.6</v>
      </c>
      <c r="G50" s="36" t="n">
        <v>182.14</v>
      </c>
      <c r="H50" s="36" t="n">
        <v>2776.16</v>
      </c>
      <c r="I50" s="36" t="n">
        <v>663.07</v>
      </c>
      <c r="J50" s="36" t="n">
        <v>2013.56</v>
      </c>
      <c r="K50" s="36" t="n">
        <v>480.93</v>
      </c>
      <c r="L50" s="36" t="n">
        <v>2.5944</v>
      </c>
      <c r="M50" s="36" t="n">
        <v>1.5E-005</v>
      </c>
    </row>
    <row r="51" s="36" customFormat="true" ht="12.8" hidden="false" customHeight="false" outlineLevel="0" collapsed="false">
      <c r="A51" s="36" t="n">
        <v>11</v>
      </c>
      <c r="B51" s="1" t="n">
        <f aca="false">A51-1.01325</f>
        <v>9.98675</v>
      </c>
      <c r="C51" s="36" t="n">
        <v>184.06</v>
      </c>
      <c r="D51" s="36" t="n">
        <v>0.177</v>
      </c>
      <c r="E51" s="36" t="n">
        <v>5.638</v>
      </c>
      <c r="F51" s="36" t="n">
        <v>781.11</v>
      </c>
      <c r="G51" s="36" t="n">
        <v>186.57</v>
      </c>
      <c r="H51" s="36" t="n">
        <v>2779.66</v>
      </c>
      <c r="I51" s="36" t="n">
        <v>663.91</v>
      </c>
      <c r="J51" s="36" t="n">
        <v>1998.55</v>
      </c>
      <c r="K51" s="36" t="n">
        <v>477.35</v>
      </c>
      <c r="L51" s="36" t="n">
        <v>2.6418</v>
      </c>
      <c r="M51" s="36" t="n">
        <v>1.5E-005</v>
      </c>
    </row>
    <row r="52" s="36" customFormat="true" ht="12.8" hidden="false" customHeight="false" outlineLevel="0" collapsed="false">
      <c r="A52" s="36" t="n">
        <v>12</v>
      </c>
      <c r="B52" s="1" t="n">
        <f aca="false">A52-1.01325</f>
        <v>10.98675</v>
      </c>
      <c r="C52" s="36" t="n">
        <v>187.96</v>
      </c>
      <c r="D52" s="36" t="n">
        <v>0.163</v>
      </c>
      <c r="E52" s="36" t="n">
        <v>6.127</v>
      </c>
      <c r="F52" s="36" t="n">
        <v>798.42</v>
      </c>
      <c r="G52" s="36" t="n">
        <v>190.7</v>
      </c>
      <c r="H52" s="36" t="n">
        <v>2782.73</v>
      </c>
      <c r="I52" s="36" t="n">
        <v>664.64</v>
      </c>
      <c r="J52" s="36" t="n">
        <v>1984.31</v>
      </c>
      <c r="K52" s="36" t="n">
        <v>473.94</v>
      </c>
      <c r="L52" s="36" t="n">
        <v>2.6878</v>
      </c>
      <c r="M52" s="36" t="n">
        <v>1.5E-005</v>
      </c>
    </row>
    <row r="53" s="36" customFormat="true" ht="12.8" hidden="false" customHeight="false" outlineLevel="0" collapsed="false">
      <c r="A53" s="36" t="n">
        <v>13</v>
      </c>
      <c r="B53" s="1" t="n">
        <f aca="false">A53-1.01325</f>
        <v>11.98675</v>
      </c>
      <c r="C53" s="36" t="n">
        <v>191.6</v>
      </c>
      <c r="D53" s="36" t="n">
        <v>0.151</v>
      </c>
      <c r="E53" s="36" t="n">
        <v>6.617</v>
      </c>
      <c r="F53" s="36" t="n">
        <v>814.68</v>
      </c>
      <c r="G53" s="36" t="n">
        <v>194.58</v>
      </c>
      <c r="H53" s="36" t="n">
        <v>2785.42</v>
      </c>
      <c r="I53" s="36" t="n">
        <v>665.29</v>
      </c>
      <c r="J53" s="36" t="n">
        <v>1970.73</v>
      </c>
      <c r="K53" s="36" t="n">
        <v>470.7</v>
      </c>
      <c r="L53" s="36" t="n">
        <v>2.7327</v>
      </c>
      <c r="M53" s="36" t="n">
        <v>1.5E-005</v>
      </c>
    </row>
    <row r="54" s="36" customFormat="true" ht="12.8" hidden="false" customHeight="false" outlineLevel="0" collapsed="false">
      <c r="A54" s="36" t="n">
        <v>14</v>
      </c>
      <c r="B54" s="1" t="n">
        <f aca="false">A54-1.01325</f>
        <v>12.98675</v>
      </c>
      <c r="C54" s="36" t="n">
        <v>195.04</v>
      </c>
      <c r="D54" s="36" t="n">
        <v>0.141</v>
      </c>
      <c r="E54" s="36" t="n">
        <v>7.106</v>
      </c>
      <c r="F54" s="36" t="n">
        <v>830.05</v>
      </c>
      <c r="G54" s="36" t="n">
        <v>198.26</v>
      </c>
      <c r="H54" s="36" t="n">
        <v>2787.79</v>
      </c>
      <c r="I54" s="36" t="n">
        <v>665.85</v>
      </c>
      <c r="J54" s="36" t="n">
        <v>1957.73</v>
      </c>
      <c r="K54" s="36" t="n">
        <v>467.6</v>
      </c>
      <c r="L54" s="36" t="n">
        <v>2.7767</v>
      </c>
      <c r="M54" s="36" t="n">
        <v>1.6E-005</v>
      </c>
    </row>
    <row r="55" s="36" customFormat="true" ht="12.8" hidden="false" customHeight="false" outlineLevel="0" collapsed="false">
      <c r="A55" s="36" t="n">
        <v>15</v>
      </c>
      <c r="B55" s="1" t="n">
        <f aca="false">A55-1.01325</f>
        <v>13.98675</v>
      </c>
      <c r="C55" s="36" t="n">
        <v>198.28</v>
      </c>
      <c r="D55" s="36" t="n">
        <v>0.132</v>
      </c>
      <c r="E55" s="36" t="n">
        <v>7.596</v>
      </c>
      <c r="F55" s="36" t="n">
        <v>844.64</v>
      </c>
      <c r="G55" s="36" t="n">
        <v>201.74</v>
      </c>
      <c r="H55" s="36" t="n">
        <v>2789.88</v>
      </c>
      <c r="I55" s="36" t="n">
        <v>666.35</v>
      </c>
      <c r="J55" s="36" t="n">
        <v>1945.24</v>
      </c>
      <c r="K55" s="36" t="n">
        <v>464.61</v>
      </c>
      <c r="L55" s="36" t="n">
        <v>2.8197</v>
      </c>
      <c r="M55" s="36" t="n">
        <v>1.6E-005</v>
      </c>
    </row>
    <row r="56" s="36" customFormat="true" ht="12.8" hidden="false" customHeight="false" outlineLevel="0" collapsed="false">
      <c r="A56" s="36" t="n">
        <v>16</v>
      </c>
      <c r="B56" s="1" t="n">
        <f aca="false">A56-1.01325</f>
        <v>14.98675</v>
      </c>
      <c r="C56" s="36" t="n">
        <v>201.37</v>
      </c>
      <c r="D56" s="36" t="n">
        <v>0.124</v>
      </c>
      <c r="E56" s="36" t="n">
        <v>8.085</v>
      </c>
      <c r="F56" s="36" t="n">
        <v>858.54</v>
      </c>
      <c r="G56" s="36" t="n">
        <v>205.06</v>
      </c>
      <c r="H56" s="36" t="n">
        <v>2791.73</v>
      </c>
      <c r="I56" s="36" t="n">
        <v>666.79</v>
      </c>
      <c r="J56" s="36" t="n">
        <v>1933.19</v>
      </c>
      <c r="K56" s="36" t="n">
        <v>461.74</v>
      </c>
      <c r="L56" s="36" t="n">
        <v>2.862</v>
      </c>
      <c r="M56" s="36" t="n">
        <v>1.6E-005</v>
      </c>
    </row>
    <row r="57" s="36" customFormat="true" ht="12.8" hidden="false" customHeight="false" outlineLevel="0" collapsed="false">
      <c r="A57" s="36" t="n">
        <v>17</v>
      </c>
      <c r="B57" s="1" t="n">
        <f aca="false">A57-1.01325</f>
        <v>15.98675</v>
      </c>
      <c r="C57" s="36" t="n">
        <v>204.3</v>
      </c>
      <c r="D57" s="36" t="n">
        <v>0.117</v>
      </c>
      <c r="E57" s="36" t="n">
        <v>8.575</v>
      </c>
      <c r="F57" s="36" t="n">
        <v>871.82</v>
      </c>
      <c r="G57" s="36" t="n">
        <v>208.23</v>
      </c>
      <c r="H57" s="36" t="n">
        <v>2793.37</v>
      </c>
      <c r="I57" s="36" t="n">
        <v>667.18</v>
      </c>
      <c r="J57" s="36" t="n">
        <v>1921.55</v>
      </c>
      <c r="K57" s="36" t="n">
        <v>458.95</v>
      </c>
      <c r="L57" s="36" t="n">
        <v>2.9036</v>
      </c>
      <c r="M57" s="36" t="n">
        <v>1.6E-005</v>
      </c>
    </row>
    <row r="58" s="36" customFormat="true" ht="12.8" hidden="false" customHeight="false" outlineLevel="0" collapsed="false">
      <c r="A58" s="36" t="n">
        <v>18</v>
      </c>
      <c r="B58" s="1" t="n">
        <f aca="false">A58-1.01325</f>
        <v>16.98675</v>
      </c>
      <c r="C58" s="36" t="n">
        <v>207.11</v>
      </c>
      <c r="D58" s="36" t="n">
        <v>0.11</v>
      </c>
      <c r="E58" s="36" t="n">
        <v>9.065</v>
      </c>
      <c r="F58" s="36" t="n">
        <v>884.55</v>
      </c>
      <c r="G58" s="36" t="n">
        <v>211.27</v>
      </c>
      <c r="H58" s="36" t="n">
        <v>2794.81</v>
      </c>
      <c r="I58" s="36" t="n">
        <v>667.53</v>
      </c>
      <c r="J58" s="36" t="n">
        <v>1910.27</v>
      </c>
      <c r="K58" s="36" t="n">
        <v>456.26</v>
      </c>
      <c r="L58" s="36" t="n">
        <v>2.9445</v>
      </c>
      <c r="M58" s="36" t="n">
        <v>1.6E-005</v>
      </c>
    </row>
    <row r="59" s="36" customFormat="true" ht="12.8" hidden="false" customHeight="false" outlineLevel="0" collapsed="false">
      <c r="A59" s="36" t="n">
        <v>19</v>
      </c>
      <c r="B59" s="1" t="n">
        <f aca="false">A59-1.01325</f>
        <v>17.98675</v>
      </c>
      <c r="C59" s="36" t="n">
        <v>209.79</v>
      </c>
      <c r="D59" s="36" t="n">
        <v>0.105</v>
      </c>
      <c r="E59" s="36" t="n">
        <v>9.556</v>
      </c>
      <c r="F59" s="36" t="n">
        <v>896.78</v>
      </c>
      <c r="G59" s="36" t="n">
        <v>214.19</v>
      </c>
      <c r="H59" s="36" t="n">
        <v>2796.09</v>
      </c>
      <c r="I59" s="36" t="n">
        <v>667.83</v>
      </c>
      <c r="J59" s="36" t="n">
        <v>1899.31</v>
      </c>
      <c r="K59" s="36" t="n">
        <v>453.64</v>
      </c>
      <c r="L59" s="36" t="n">
        <v>2.9849</v>
      </c>
      <c r="M59" s="36" t="n">
        <v>1.6E-005</v>
      </c>
    </row>
    <row r="60" s="36" customFormat="true" ht="12.8" hidden="false" customHeight="false" outlineLevel="0" collapsed="false">
      <c r="A60" s="36" t="n">
        <v>20</v>
      </c>
      <c r="B60" s="1" t="n">
        <f aca="false">A60-1.01325</f>
        <v>18.98675</v>
      </c>
      <c r="C60" s="36" t="n">
        <v>212.37</v>
      </c>
      <c r="D60" s="36" t="n">
        <v>0.1</v>
      </c>
      <c r="E60" s="36" t="n">
        <v>10.047</v>
      </c>
      <c r="F60" s="36" t="n">
        <v>908.56</v>
      </c>
      <c r="G60" s="36" t="n">
        <v>217.01</v>
      </c>
      <c r="H60" s="36" t="n">
        <v>2797.21</v>
      </c>
      <c r="I60" s="36" t="n">
        <v>668.1</v>
      </c>
      <c r="J60" s="36" t="n">
        <v>1888.65</v>
      </c>
      <c r="K60" s="36" t="n">
        <v>451.1</v>
      </c>
      <c r="L60" s="36" t="n">
        <v>3.0248</v>
      </c>
      <c r="M60" s="36" t="n">
        <v>1.6E-005</v>
      </c>
    </row>
    <row r="61" s="36" customFormat="true" ht="12.8" hidden="false" customHeight="false" outlineLevel="0" collapsed="false">
      <c r="A61" s="36" t="n">
        <v>21</v>
      </c>
      <c r="B61" s="1" t="n">
        <f aca="false">A61-1.01325</f>
        <v>19.98675</v>
      </c>
      <c r="C61" s="36" t="n">
        <v>214.85</v>
      </c>
      <c r="D61" s="36" t="n">
        <v>0.095</v>
      </c>
      <c r="E61" s="36" t="n">
        <v>10.539</v>
      </c>
      <c r="F61" s="36" t="n">
        <v>919.93</v>
      </c>
      <c r="G61" s="36" t="n">
        <v>219.72</v>
      </c>
      <c r="H61" s="36" t="n">
        <v>2798.18</v>
      </c>
      <c r="I61" s="36" t="n">
        <v>668.33</v>
      </c>
      <c r="J61" s="36" t="n">
        <v>1878.25</v>
      </c>
      <c r="K61" s="36" t="n">
        <v>448.61</v>
      </c>
      <c r="L61" s="36" t="n">
        <v>3.0643</v>
      </c>
      <c r="M61" s="36" t="n">
        <v>1.6E-005</v>
      </c>
    </row>
    <row r="62" s="36" customFormat="true" ht="12.8" hidden="false" customHeight="false" outlineLevel="0" collapsed="false">
      <c r="A62" s="36" t="n">
        <v>22</v>
      </c>
      <c r="B62" s="1" t="n">
        <f aca="false">A62-1.01325</f>
        <v>20.98675</v>
      </c>
      <c r="C62" s="36" t="n">
        <v>217.24</v>
      </c>
      <c r="D62" s="36" t="n">
        <v>0.091</v>
      </c>
      <c r="E62" s="36" t="n">
        <v>11.032</v>
      </c>
      <c r="F62" s="36" t="n">
        <v>930.92</v>
      </c>
      <c r="G62" s="36" t="n">
        <v>222.35</v>
      </c>
      <c r="H62" s="36" t="n">
        <v>2799.03</v>
      </c>
      <c r="I62" s="36" t="n">
        <v>668.54</v>
      </c>
      <c r="J62" s="36" t="n">
        <v>1868.11</v>
      </c>
      <c r="K62" s="36" t="n">
        <v>446.19</v>
      </c>
      <c r="L62" s="36" t="n">
        <v>3.1034</v>
      </c>
      <c r="M62" s="36" t="n">
        <v>1.6E-005</v>
      </c>
    </row>
    <row r="63" s="36" customFormat="true" ht="12.8" hidden="false" customHeight="false" outlineLevel="0" collapsed="false">
      <c r="A63" s="36" t="n">
        <v>23</v>
      </c>
      <c r="B63" s="1" t="n">
        <f aca="false">A63-1.01325</f>
        <v>21.98675</v>
      </c>
      <c r="C63" s="36" t="n">
        <v>219.55</v>
      </c>
      <c r="D63" s="36" t="n">
        <v>0.087</v>
      </c>
      <c r="E63" s="36" t="n">
        <v>11.525</v>
      </c>
      <c r="F63" s="36" t="n">
        <v>941.57</v>
      </c>
      <c r="G63" s="36" t="n">
        <v>224.89</v>
      </c>
      <c r="H63" s="36" t="n">
        <v>2799.77</v>
      </c>
      <c r="I63" s="36" t="n">
        <v>668.71</v>
      </c>
      <c r="J63" s="36" t="n">
        <v>1858.2</v>
      </c>
      <c r="K63" s="36" t="n">
        <v>443.82</v>
      </c>
      <c r="L63" s="36" t="n">
        <v>3.1421</v>
      </c>
      <c r="M63" s="36" t="n">
        <v>1.6E-005</v>
      </c>
    </row>
    <row r="64" s="36" customFormat="true" ht="12.8" hidden="false" customHeight="false" outlineLevel="0" collapsed="false">
      <c r="A64" s="36" t="n">
        <v>24</v>
      </c>
      <c r="B64" s="1" t="n">
        <f aca="false">A64-1.01325</f>
        <v>22.98675</v>
      </c>
      <c r="C64" s="36" t="n">
        <v>221.78</v>
      </c>
      <c r="D64" s="36" t="n">
        <v>0.083</v>
      </c>
      <c r="E64" s="36" t="n">
        <v>12.02</v>
      </c>
      <c r="F64" s="36" t="n">
        <v>951.9</v>
      </c>
      <c r="G64" s="36" t="n">
        <v>227.36</v>
      </c>
      <c r="H64" s="36" t="n">
        <v>2800.39</v>
      </c>
      <c r="I64" s="36" t="n">
        <v>668.86</v>
      </c>
      <c r="J64" s="36" t="n">
        <v>1848.49</v>
      </c>
      <c r="K64" s="36" t="n">
        <v>441.5</v>
      </c>
      <c r="L64" s="36" t="n">
        <v>3.1805</v>
      </c>
      <c r="M64" s="36" t="n">
        <v>1.7E-005</v>
      </c>
    </row>
    <row r="65" s="36" customFormat="true" ht="12.8" hidden="false" customHeight="false" outlineLevel="0" collapsed="false">
      <c r="A65" s="36" t="n">
        <v>25</v>
      </c>
      <c r="B65" s="1" t="n">
        <f aca="false">A65-1.01325</f>
        <v>23.98675</v>
      </c>
      <c r="C65" s="36" t="n">
        <v>223.94</v>
      </c>
      <c r="D65" s="36" t="n">
        <v>0.08</v>
      </c>
      <c r="E65" s="36" t="n">
        <v>12.515</v>
      </c>
      <c r="F65" s="36" t="n">
        <v>961.93</v>
      </c>
      <c r="G65" s="36" t="n">
        <v>229.75</v>
      </c>
      <c r="H65" s="36" t="n">
        <v>2800.91</v>
      </c>
      <c r="I65" s="36" t="n">
        <v>668.99</v>
      </c>
      <c r="J65" s="36" t="n">
        <v>1838.98</v>
      </c>
      <c r="K65" s="36" t="n">
        <v>439.23</v>
      </c>
      <c r="L65" s="36" t="n">
        <v>3.2187</v>
      </c>
      <c r="M65" s="36" t="n">
        <v>1.7E-005</v>
      </c>
    </row>
    <row r="66" s="36" customFormat="true" ht="12.8" hidden="false" customHeight="false" outlineLevel="0" collapsed="false">
      <c r="A66" s="36" t="n">
        <v>26</v>
      </c>
      <c r="B66" s="1" t="n">
        <f aca="false">A66-1.01325</f>
        <v>24.98675</v>
      </c>
      <c r="C66" s="36" t="n">
        <v>226.03</v>
      </c>
      <c r="D66" s="36" t="n">
        <v>0.077</v>
      </c>
      <c r="E66" s="36" t="n">
        <v>13.012</v>
      </c>
      <c r="F66" s="36" t="n">
        <v>971.69</v>
      </c>
      <c r="G66" s="36" t="n">
        <v>232.08</v>
      </c>
      <c r="H66" s="36" t="n">
        <v>2801.35</v>
      </c>
      <c r="I66" s="36" t="n">
        <v>669.09</v>
      </c>
      <c r="J66" s="36" t="n">
        <v>1829.66</v>
      </c>
      <c r="K66" s="36" t="n">
        <v>437.01</v>
      </c>
      <c r="L66" s="36" t="n">
        <v>3.2567</v>
      </c>
      <c r="M66" s="36" t="n">
        <v>1.7E-005</v>
      </c>
    </row>
    <row r="67" s="36" customFormat="true" ht="12.8" hidden="false" customHeight="false" outlineLevel="0" collapsed="false">
      <c r="A67" s="36" t="n">
        <v>27</v>
      </c>
      <c r="B67" s="1" t="n">
        <f aca="false">A67-1.01325</f>
        <v>25.98675</v>
      </c>
      <c r="C67" s="36" t="n">
        <v>228.06</v>
      </c>
      <c r="D67" s="36" t="n">
        <v>0.074</v>
      </c>
      <c r="E67" s="36" t="n">
        <v>13.509</v>
      </c>
      <c r="F67" s="36" t="n">
        <v>981.19</v>
      </c>
      <c r="G67" s="36" t="n">
        <v>234.35</v>
      </c>
      <c r="H67" s="36" t="n">
        <v>2801.69</v>
      </c>
      <c r="I67" s="36" t="n">
        <v>669.17</v>
      </c>
      <c r="J67" s="36" t="n">
        <v>1820.5</v>
      </c>
      <c r="K67" s="36" t="n">
        <v>434.82</v>
      </c>
      <c r="L67" s="36" t="n">
        <v>3.2944</v>
      </c>
      <c r="M67" s="36" t="n">
        <v>1.7E-005</v>
      </c>
    </row>
    <row r="68" s="36" customFormat="true" ht="12.8" hidden="false" customHeight="false" outlineLevel="0" collapsed="false">
      <c r="A68" s="36" t="n">
        <v>28</v>
      </c>
      <c r="B68" s="1" t="n">
        <f aca="false">A68-1.01325</f>
        <v>26.98675</v>
      </c>
      <c r="C68" s="36" t="n">
        <v>230.04</v>
      </c>
      <c r="D68" s="36" t="n">
        <v>0.071</v>
      </c>
      <c r="E68" s="36" t="n">
        <v>14.008</v>
      </c>
      <c r="F68" s="36" t="n">
        <v>990.46</v>
      </c>
      <c r="G68" s="36" t="n">
        <v>236.57</v>
      </c>
      <c r="H68" s="36" t="n">
        <v>2801.96</v>
      </c>
      <c r="I68" s="36" t="n">
        <v>669.24</v>
      </c>
      <c r="J68" s="36" t="n">
        <v>1811.5</v>
      </c>
      <c r="K68" s="36" t="n">
        <v>432.67</v>
      </c>
      <c r="L68" s="36" t="n">
        <v>3.332</v>
      </c>
      <c r="M68" s="36" t="n">
        <v>1.7E-005</v>
      </c>
    </row>
    <row r="69" s="36" customFormat="true" ht="12.8" hidden="false" customHeight="false" outlineLevel="0" collapsed="false">
      <c r="A69" s="36" t="n">
        <v>29</v>
      </c>
      <c r="B69" s="1" t="n">
        <f aca="false">A69-1.01325</f>
        <v>27.98675</v>
      </c>
      <c r="C69" s="36" t="n">
        <v>231.96</v>
      </c>
      <c r="D69" s="36" t="n">
        <v>0.069</v>
      </c>
      <c r="E69" s="36" t="n">
        <v>14.508</v>
      </c>
      <c r="F69" s="36" t="n">
        <v>999.5</v>
      </c>
      <c r="G69" s="36" t="n">
        <v>238.73</v>
      </c>
      <c r="H69" s="36" t="n">
        <v>2802.15</v>
      </c>
      <c r="I69" s="36" t="n">
        <v>669.28</v>
      </c>
      <c r="J69" s="36" t="n">
        <v>1802.65</v>
      </c>
      <c r="K69" s="36" t="n">
        <v>430.56</v>
      </c>
      <c r="L69" s="36" t="n">
        <v>3.3695</v>
      </c>
      <c r="M69" s="36" t="n">
        <v>1.7E-005</v>
      </c>
    </row>
    <row r="70" s="36" customFormat="true" ht="12.8" hidden="false" customHeight="false" outlineLevel="0" collapsed="false">
      <c r="A70" s="36" t="n">
        <v>30</v>
      </c>
      <c r="B70" s="1" t="n">
        <f aca="false">A70-1.01325</f>
        <v>28.98675</v>
      </c>
      <c r="C70" s="36" t="n">
        <v>233.84</v>
      </c>
      <c r="D70" s="36" t="n">
        <v>0.067</v>
      </c>
      <c r="E70" s="36" t="n">
        <v>15.009</v>
      </c>
      <c r="F70" s="36" t="n">
        <v>1008.33</v>
      </c>
      <c r="G70" s="36" t="n">
        <v>240.84</v>
      </c>
      <c r="H70" s="36" t="n">
        <v>2802.27</v>
      </c>
      <c r="I70" s="36" t="n">
        <v>669.31</v>
      </c>
      <c r="J70" s="36" t="n">
        <v>1793.94</v>
      </c>
      <c r="K70" s="36" t="n">
        <v>428.48</v>
      </c>
      <c r="L70" s="36" t="n">
        <v>3.4069</v>
      </c>
      <c r="M70" s="36" t="n">
        <v>1.7E-005</v>
      </c>
    </row>
  </sheetData>
  <mergeCells count="3">
    <mergeCell ref="F1:G1"/>
    <mergeCell ref="H1:I1"/>
    <mergeCell ref="J1:K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LibreOffice/6.0.6.2$Linux_X86_64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2018-10-06T17:53:14Z</dcterms:created>
  <dc:creator/>
  <dc:description/>
  <dc:language>fr-FR</dc:language>
  <cp:lastModifiedBy/>
  <dcterms:modified xsi:type="dcterms:W3CDTF">2018-10-06T22:58:50Z</dcterms:modified>
  <cp:revision>3</cp:revision>
  <dc:subject/>
  <dc:title/>
</cp:coreProperties>
</file>